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9BF65497-4E20-4E78-8132-C1A3D7ACA705}" xr6:coauthVersionLast="43" xr6:coauthVersionMax="43" xr10:uidLastSave="{00000000-0000-0000-0000-000000000000}"/>
  <bookViews>
    <workbookView xWindow="735" yWindow="735" windowWidth="15375" windowHeight="7875" activeTab="2" xr2:uid="{80ED09FE-F953-4A41-9464-D1F77A01FC63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G17" i="3" s="1"/>
  <c r="H18" i="3"/>
  <c r="F18" i="3" s="1"/>
  <c r="K18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16" i="2"/>
  <c r="D15" i="2" s="1"/>
  <c r="E16" i="2"/>
  <c r="E15" i="2" s="1"/>
  <c r="G16" i="2"/>
  <c r="G15" i="2" s="1"/>
  <c r="H16" i="2"/>
  <c r="H15" i="2" s="1"/>
  <c r="H14" i="2" s="1"/>
  <c r="I16" i="2"/>
  <c r="I15" i="2" s="1"/>
  <c r="J16" i="2"/>
  <c r="J15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2" i="2"/>
  <c r="D21" i="2" s="1"/>
  <c r="E22" i="2"/>
  <c r="E21" i="2" s="1"/>
  <c r="F22" i="2"/>
  <c r="K22" i="2" s="1"/>
  <c r="G22" i="2"/>
  <c r="G21" i="2" s="1"/>
  <c r="F21" i="2" s="1"/>
  <c r="K21" i="2" s="1"/>
  <c r="H22" i="2"/>
  <c r="H21" i="2" s="1"/>
  <c r="I22" i="2"/>
  <c r="I21" i="2" s="1"/>
  <c r="J22" i="2"/>
  <c r="J21" i="2" s="1"/>
  <c r="F23" i="2"/>
  <c r="K23" i="2"/>
  <c r="D26" i="2"/>
  <c r="D25" i="2" s="1"/>
  <c r="D24" i="2" s="1"/>
  <c r="E26" i="2"/>
  <c r="E25" i="2" s="1"/>
  <c r="E24" i="2" s="1"/>
  <c r="G26" i="2"/>
  <c r="G25" i="2" s="1"/>
  <c r="H26" i="2"/>
  <c r="H25" i="2" s="1"/>
  <c r="H24" i="2" s="1"/>
  <c r="I26" i="2"/>
  <c r="I25" i="2" s="1"/>
  <c r="I24" i="2" s="1"/>
  <c r="J26" i="2"/>
  <c r="J25" i="2" s="1"/>
  <c r="J24" i="2" s="1"/>
  <c r="F27" i="2"/>
  <c r="K27" i="2" s="1"/>
  <c r="F28" i="2"/>
  <c r="K28" i="2"/>
  <c r="D29" i="2"/>
  <c r="E29" i="2"/>
  <c r="G29" i="2"/>
  <c r="F29" i="2" s="1"/>
  <c r="K29" i="2" s="1"/>
  <c r="H29" i="2"/>
  <c r="I29" i="2"/>
  <c r="J29" i="2"/>
  <c r="F30" i="2"/>
  <c r="K30" i="2" s="1"/>
  <c r="F31" i="2"/>
  <c r="K31" i="2"/>
  <c r="F32" i="2"/>
  <c r="K32" i="2" s="1"/>
  <c r="D34" i="2"/>
  <c r="E34" i="2"/>
  <c r="F34" i="2"/>
  <c r="K34" i="2" s="1"/>
  <c r="G34" i="2"/>
  <c r="H34" i="2"/>
  <c r="I34" i="2"/>
  <c r="J34" i="2"/>
  <c r="F35" i="2"/>
  <c r="K35" i="2"/>
  <c r="F36" i="2"/>
  <c r="K36" i="2" s="1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 s="1"/>
  <c r="F41" i="2"/>
  <c r="K41" i="2"/>
  <c r="F42" i="2"/>
  <c r="K42" i="2" s="1"/>
  <c r="F43" i="2"/>
  <c r="K43" i="2"/>
  <c r="D45" i="2"/>
  <c r="D44" i="2" s="1"/>
  <c r="E45" i="2"/>
  <c r="E44" i="2" s="1"/>
  <c r="G45" i="2"/>
  <c r="G44" i="2" s="1"/>
  <c r="H45" i="2"/>
  <c r="H44" i="2" s="1"/>
  <c r="I45" i="2"/>
  <c r="I44" i="2" s="1"/>
  <c r="J45" i="2"/>
  <c r="J44" i="2" s="1"/>
  <c r="F46" i="2"/>
  <c r="K46" i="2" s="1"/>
  <c r="D50" i="2"/>
  <c r="D49" i="2" s="1"/>
  <c r="D48" i="2" s="1"/>
  <c r="E50" i="2"/>
  <c r="E49" i="2" s="1"/>
  <c r="E48" i="2" s="1"/>
  <c r="F50" i="2"/>
  <c r="K50" i="2" s="1"/>
  <c r="G50" i="2"/>
  <c r="G49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3" i="2"/>
  <c r="E53" i="2"/>
  <c r="E52" i="2" s="1"/>
  <c r="G53" i="2"/>
  <c r="H53" i="2"/>
  <c r="I53" i="2"/>
  <c r="J53" i="2"/>
  <c r="F54" i="2"/>
  <c r="K54" i="2" s="1"/>
  <c r="D56" i="2"/>
  <c r="D55" i="2" s="1"/>
  <c r="E56" i="2"/>
  <c r="E55" i="2" s="1"/>
  <c r="F56" i="2"/>
  <c r="K56" i="2" s="1"/>
  <c r="G56" i="2"/>
  <c r="G55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D60" i="2"/>
  <c r="E60" i="2"/>
  <c r="F60" i="2"/>
  <c r="K60" i="2" s="1"/>
  <c r="G60" i="2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 s="1"/>
  <c r="F66" i="2"/>
  <c r="K66" i="2"/>
  <c r="D67" i="2"/>
  <c r="E67" i="2"/>
  <c r="G67" i="2"/>
  <c r="F67" i="2" s="1"/>
  <c r="K67" i="2" s="1"/>
  <c r="H67" i="2"/>
  <c r="I67" i="2"/>
  <c r="J67" i="2"/>
  <c r="F68" i="2"/>
  <c r="K68" i="2" s="1"/>
  <c r="G16" i="1"/>
  <c r="D17" i="1"/>
  <c r="E17" i="1"/>
  <c r="E16" i="1" s="1"/>
  <c r="F17" i="1"/>
  <c r="G17" i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H22" i="1"/>
  <c r="D23" i="1"/>
  <c r="D22" i="1" s="1"/>
  <c r="E23" i="1"/>
  <c r="E22" i="1" s="1"/>
  <c r="G23" i="1"/>
  <c r="F23" i="1" s="1"/>
  <c r="K23" i="1" s="1"/>
  <c r="H23" i="1"/>
  <c r="I23" i="1"/>
  <c r="I22" i="1" s="1"/>
  <c r="J23" i="1"/>
  <c r="J22" i="1" s="1"/>
  <c r="F24" i="1"/>
  <c r="K24" i="1" s="1"/>
  <c r="G26" i="1"/>
  <c r="F26" i="1" s="1"/>
  <c r="D27" i="1"/>
  <c r="D26" i="1" s="1"/>
  <c r="D25" i="1" s="1"/>
  <c r="E27" i="1"/>
  <c r="E26" i="1" s="1"/>
  <c r="E25" i="1" s="1"/>
  <c r="F27" i="1"/>
  <c r="G27" i="1"/>
  <c r="H27" i="1"/>
  <c r="H26" i="1" s="1"/>
  <c r="H25" i="1" s="1"/>
  <c r="I27" i="1"/>
  <c r="I26" i="1" s="1"/>
  <c r="I25" i="1" s="1"/>
  <c r="J27" i="1"/>
  <c r="F28" i="1"/>
  <c r="K28" i="1"/>
  <c r="F29" i="1"/>
  <c r="K29" i="1" s="1"/>
  <c r="D30" i="1"/>
  <c r="E30" i="1"/>
  <c r="F30" i="1"/>
  <c r="G30" i="1"/>
  <c r="H30" i="1"/>
  <c r="I30" i="1"/>
  <c r="J30" i="1"/>
  <c r="J26" i="1" s="1"/>
  <c r="J25" i="1" s="1"/>
  <c r="F31" i="1"/>
  <c r="K31" i="1"/>
  <c r="F32" i="1"/>
  <c r="K32" i="1" s="1"/>
  <c r="F33" i="1"/>
  <c r="K33" i="1"/>
  <c r="D35" i="1"/>
  <c r="D34" i="1" s="1"/>
  <c r="E35" i="1"/>
  <c r="E34" i="1" s="1"/>
  <c r="G35" i="1"/>
  <c r="H35" i="1"/>
  <c r="I35" i="1"/>
  <c r="I34" i="1" s="1"/>
  <c r="J35" i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H40" i="1"/>
  <c r="H39" i="1" s="1"/>
  <c r="F39" i="1" s="1"/>
  <c r="K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G45" i="1" s="1"/>
  <c r="H46" i="1"/>
  <c r="H45" i="1" s="1"/>
  <c r="F45" i="1" s="1"/>
  <c r="K45" i="1" s="1"/>
  <c r="I46" i="1"/>
  <c r="I45" i="1" s="1"/>
  <c r="J46" i="1"/>
  <c r="J45" i="1" s="1"/>
  <c r="F47" i="1"/>
  <c r="K47" i="1"/>
  <c r="H49" i="1"/>
  <c r="H50" i="1"/>
  <c r="D51" i="1"/>
  <c r="D50" i="1" s="1"/>
  <c r="D49" i="1" s="1"/>
  <c r="E51" i="1"/>
  <c r="E50" i="1" s="1"/>
  <c r="E49" i="1" s="1"/>
  <c r="G51" i="1"/>
  <c r="F51" i="1" s="1"/>
  <c r="K51" i="1" s="1"/>
  <c r="H51" i="1"/>
  <c r="I51" i="1"/>
  <c r="I50" i="1" s="1"/>
  <c r="I49" i="1" s="1"/>
  <c r="J51" i="1"/>
  <c r="J50" i="1" s="1"/>
  <c r="J49" i="1" s="1"/>
  <c r="F52" i="1"/>
  <c r="K52" i="1" s="1"/>
  <c r="D54" i="1"/>
  <c r="E54" i="1"/>
  <c r="F54" i="1"/>
  <c r="G54" i="1"/>
  <c r="H54" i="1"/>
  <c r="I54" i="1"/>
  <c r="J54" i="1"/>
  <c r="J53" i="1" s="1"/>
  <c r="F55" i="1"/>
  <c r="K55" i="1"/>
  <c r="D56" i="1"/>
  <c r="I56" i="1"/>
  <c r="D57" i="1"/>
  <c r="E57" i="1"/>
  <c r="E56" i="1" s="1"/>
  <c r="G57" i="1"/>
  <c r="H57" i="1"/>
  <c r="H56" i="1" s="1"/>
  <c r="I57" i="1"/>
  <c r="J57" i="1"/>
  <c r="J56" i="1" s="1"/>
  <c r="F58" i="1"/>
  <c r="K58" i="1"/>
  <c r="D59" i="1"/>
  <c r="E59" i="1"/>
  <c r="G59" i="1"/>
  <c r="F59" i="1" s="1"/>
  <c r="H59" i="1"/>
  <c r="I59" i="1"/>
  <c r="J59" i="1"/>
  <c r="K59" i="1"/>
  <c r="F60" i="1"/>
  <c r="K60" i="1"/>
  <c r="F61" i="1"/>
  <c r="K61" i="1"/>
  <c r="F62" i="1"/>
  <c r="K62" i="1"/>
  <c r="E63" i="1"/>
  <c r="G63" i="1"/>
  <c r="D64" i="1"/>
  <c r="D63" i="1" s="1"/>
  <c r="E64" i="1"/>
  <c r="G64" i="1"/>
  <c r="H64" i="1"/>
  <c r="H63" i="1" s="1"/>
  <c r="I64" i="1"/>
  <c r="I63" i="1" s="1"/>
  <c r="J64" i="1"/>
  <c r="J63" i="1" s="1"/>
  <c r="F65" i="1"/>
  <c r="K65" i="1"/>
  <c r="E67" i="1"/>
  <c r="E66" i="1" s="1"/>
  <c r="D68" i="1"/>
  <c r="D67" i="1" s="1"/>
  <c r="D66" i="1" s="1"/>
  <c r="E68" i="1"/>
  <c r="G68" i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/>
  <c r="G20" i="3" l="1"/>
  <c r="F20" i="3" s="1"/>
  <c r="K20" i="3" s="1"/>
  <c r="F21" i="3"/>
  <c r="K21" i="3" s="1"/>
  <c r="F17" i="3"/>
  <c r="K17" i="3" s="1"/>
  <c r="E11" i="3"/>
  <c r="I11" i="3"/>
  <c r="D11" i="3"/>
  <c r="F22" i="3"/>
  <c r="K22" i="3" s="1"/>
  <c r="G14" i="3"/>
  <c r="H17" i="3"/>
  <c r="H11" i="3" s="1"/>
  <c r="H52" i="2"/>
  <c r="G62" i="2"/>
  <c r="F62" i="2" s="1"/>
  <c r="K62" i="2" s="1"/>
  <c r="F63" i="2"/>
  <c r="K63" i="2" s="1"/>
  <c r="F55" i="2"/>
  <c r="K55" i="2" s="1"/>
  <c r="G52" i="2"/>
  <c r="F52" i="2" s="1"/>
  <c r="F49" i="2"/>
  <c r="K49" i="2" s="1"/>
  <c r="G48" i="2"/>
  <c r="F44" i="2"/>
  <c r="K44" i="2" s="1"/>
  <c r="J33" i="2"/>
  <c r="F15" i="2"/>
  <c r="K15" i="2" s="1"/>
  <c r="G14" i="2"/>
  <c r="D47" i="2"/>
  <c r="G24" i="2"/>
  <c r="F24" i="2" s="1"/>
  <c r="K24" i="2" s="1"/>
  <c r="F25" i="2"/>
  <c r="K25" i="2" s="1"/>
  <c r="J52" i="2"/>
  <c r="J47" i="2"/>
  <c r="I33" i="2"/>
  <c r="E33" i="2"/>
  <c r="J14" i="2"/>
  <c r="J13" i="2" s="1"/>
  <c r="E14" i="2"/>
  <c r="E13" i="2" s="1"/>
  <c r="E12" i="2" s="1"/>
  <c r="E11" i="2" s="1"/>
  <c r="H47" i="2"/>
  <c r="I52" i="2"/>
  <c r="I47" i="2" s="1"/>
  <c r="D52" i="2"/>
  <c r="E47" i="2"/>
  <c r="H33" i="2"/>
  <c r="H13" i="2" s="1"/>
  <c r="H12" i="2" s="1"/>
  <c r="H11" i="2" s="1"/>
  <c r="D33" i="2"/>
  <c r="I14" i="2"/>
  <c r="I13" i="2" s="1"/>
  <c r="D14" i="2"/>
  <c r="D13" i="2" s="1"/>
  <c r="G38" i="2"/>
  <c r="F38" i="2" s="1"/>
  <c r="K38" i="2" s="1"/>
  <c r="F64" i="2"/>
  <c r="K64" i="2" s="1"/>
  <c r="F53" i="2"/>
  <c r="K53" i="2" s="1"/>
  <c r="F45" i="2"/>
  <c r="K45" i="2" s="1"/>
  <c r="F26" i="2"/>
  <c r="K26" i="2" s="1"/>
  <c r="F16" i="2"/>
  <c r="K16" i="2" s="1"/>
  <c r="J14" i="1"/>
  <c r="K54" i="1"/>
  <c r="K30" i="1"/>
  <c r="K17" i="1"/>
  <c r="F16" i="1"/>
  <c r="K16" i="1" s="1"/>
  <c r="F63" i="1"/>
  <c r="K63" i="1" s="1"/>
  <c r="G67" i="1"/>
  <c r="I48" i="1"/>
  <c r="H34" i="1"/>
  <c r="K27" i="1"/>
  <c r="K26" i="1"/>
  <c r="F68" i="1"/>
  <c r="K68" i="1" s="1"/>
  <c r="I53" i="1"/>
  <c r="E53" i="1"/>
  <c r="E48" i="1" s="1"/>
  <c r="J48" i="1"/>
  <c r="G25" i="1"/>
  <c r="F25" i="1" s="1"/>
  <c r="K25" i="1" s="1"/>
  <c r="I16" i="1"/>
  <c r="I15" i="1" s="1"/>
  <c r="I14" i="1" s="1"/>
  <c r="E15" i="1"/>
  <c r="E14" i="1" s="1"/>
  <c r="G15" i="1"/>
  <c r="F64" i="1"/>
  <c r="K64" i="1" s="1"/>
  <c r="F57" i="1"/>
  <c r="K57" i="1" s="1"/>
  <c r="H53" i="1"/>
  <c r="H48" i="1" s="1"/>
  <c r="D53" i="1"/>
  <c r="D48" i="1" s="1"/>
  <c r="F46" i="1"/>
  <c r="K46" i="1" s="1"/>
  <c r="F40" i="1"/>
  <c r="K40" i="1" s="1"/>
  <c r="F35" i="1"/>
  <c r="K35" i="1" s="1"/>
  <c r="F19" i="1"/>
  <c r="K19" i="1" s="1"/>
  <c r="H16" i="1"/>
  <c r="H15" i="1" s="1"/>
  <c r="D16" i="1"/>
  <c r="D15" i="1" s="1"/>
  <c r="D14" i="1" s="1"/>
  <c r="J34" i="1"/>
  <c r="G56" i="1"/>
  <c r="G50" i="1"/>
  <c r="G34" i="1"/>
  <c r="F34" i="1" s="1"/>
  <c r="G22" i="1"/>
  <c r="F22" i="1" s="1"/>
  <c r="K22" i="1" s="1"/>
  <c r="F14" i="3" l="1"/>
  <c r="K14" i="3" s="1"/>
  <c r="G13" i="3"/>
  <c r="D12" i="2"/>
  <c r="D11" i="2" s="1"/>
  <c r="J12" i="2"/>
  <c r="J11" i="2" s="1"/>
  <c r="F14" i="2"/>
  <c r="K14" i="2" s="1"/>
  <c r="F48" i="2"/>
  <c r="K48" i="2" s="1"/>
  <c r="G47" i="2"/>
  <c r="F47" i="2" s="1"/>
  <c r="K47" i="2" s="1"/>
  <c r="I12" i="2"/>
  <c r="I11" i="2" s="1"/>
  <c r="G33" i="2"/>
  <c r="F33" i="2" s="1"/>
  <c r="K33" i="2" s="1"/>
  <c r="K52" i="2"/>
  <c r="F56" i="1"/>
  <c r="K56" i="1" s="1"/>
  <c r="G53" i="1"/>
  <c r="F53" i="1" s="1"/>
  <c r="K53" i="1" s="1"/>
  <c r="F15" i="1"/>
  <c r="K15" i="1" s="1"/>
  <c r="G14" i="1"/>
  <c r="J13" i="1"/>
  <c r="E13" i="1"/>
  <c r="G66" i="1"/>
  <c r="F66" i="1" s="1"/>
  <c r="K66" i="1" s="1"/>
  <c r="F67" i="1"/>
  <c r="K67" i="1" s="1"/>
  <c r="K34" i="1"/>
  <c r="D13" i="1"/>
  <c r="I13" i="1"/>
  <c r="F50" i="1"/>
  <c r="K50" i="1" s="1"/>
  <c r="G49" i="1"/>
  <c r="H14" i="1"/>
  <c r="H13" i="1" s="1"/>
  <c r="F13" i="3" l="1"/>
  <c r="K13" i="3" s="1"/>
  <c r="G12" i="3"/>
  <c r="G13" i="2"/>
  <c r="H11" i="1"/>
  <c r="H12" i="1"/>
  <c r="D11" i="1"/>
  <c r="D12" i="1"/>
  <c r="E11" i="1"/>
  <c r="E12" i="1"/>
  <c r="F49" i="1"/>
  <c r="K49" i="1" s="1"/>
  <c r="G48" i="1"/>
  <c r="F48" i="1" s="1"/>
  <c r="K48" i="1" s="1"/>
  <c r="J11" i="1"/>
  <c r="J12" i="1"/>
  <c r="F14" i="1"/>
  <c r="K14" i="1" s="1"/>
  <c r="G13" i="1"/>
  <c r="I11" i="1"/>
  <c r="I12" i="1"/>
  <c r="F12" i="3" l="1"/>
  <c r="K12" i="3" s="1"/>
  <c r="G11" i="3"/>
  <c r="F11" i="3" s="1"/>
  <c r="K11" i="3" s="1"/>
  <c r="G12" i="2"/>
  <c r="F13" i="2"/>
  <c r="K13" i="2" s="1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<sst xmlns="http://schemas.openxmlformats.org/spreadsheetml/2006/main" count="477" uniqueCount="247">
  <si>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</si>
  <si>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</si>
  <si>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</si>
  <si>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</si>
  <si>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</si>
  <si>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</si>
  <si>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</si>
  <si>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</si>
  <si>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</si>
  <si>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</si>
  <si>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</si>
  <si>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</si>
  <si>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</si>
  <si>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</si>
  <si>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</si>
  <si>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</si>
  <si>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</si>
  <si>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</si>
  <si>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</si>
  <si>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</si>
  <si>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</si>
  <si>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</si>
  <si>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</si>
  <si>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</si>
  <si>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</si>
  <si>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</si>
  <si>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</si>
  <si>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</si>
  <si>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</si>
  <si>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</si>
  <si>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</si>
  <si>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</si>
  <si>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</si>
  <si>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</si>
  <si>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</si>
  <si>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</si>
  <si>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</si>
  <si>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</si>
  <si>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</si>
  <si>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</si>
  <si>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</si>
  <si>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</si>
  <si>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</si>
  <si>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</si>
  <si>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</si>
  <si>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</si>
  <si>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</si>
  <si>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</si>
  <si>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</si>
  <si>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</si>
  <si>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</si>
  <si>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</si>
  <si>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18</t>
  </si>
  <si>
    <t>A1.3.  ALTE IMPOZITE  PE VENIT, PROFIT SI CASTIGURI DIN CAPITAL (cod 05.02)</t>
  </si>
  <si>
    <t>00.07</t>
  </si>
  <si>
    <t>19</t>
  </si>
  <si>
    <t>Alte impozite pe venit, profit si castiguri din capital (cod 05.02.50)</t>
  </si>
  <si>
    <t>05.02</t>
  </si>
  <si>
    <t>20</t>
  </si>
  <si>
    <t xml:space="preserve"> Alte impozite pe venit, profit si castiguri din capital </t>
  </si>
  <si>
    <t>05.02.50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</si>
  <si>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</si>
  <si>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</si>
  <si>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</si>
  <si>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</si>
  <si>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</si>
  <si>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</si>
  <si>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</si>
  <si>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</si>
  <si>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</si>
  <si>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</si>
  <si>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</si>
  <si>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</si>
  <si>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</si>
  <si>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</si>
  <si>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</si>
  <si>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</si>
  <si>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</si>
  <si>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</si>
  <si>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</si>
  <si>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</si>
  <si>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</si>
  <si>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</si>
  <si>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</si>
  <si>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</si>
  <si>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</si>
  <si>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</si>
  <si>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</si>
  <si>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</si>
  <si>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</si>
  <si>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</si>
  <si>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</si>
  <si>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</si>
  <si>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</si>
  <si>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</si>
  <si>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</si>
  <si>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</si>
  <si>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</si>
  <si>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</si>
  <si>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</si>
  <si>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</si>
  <si>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</si>
  <si>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</si>
  <si>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</si>
  <si>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</si>
  <si>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</si>
  <si>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</si>
  <si>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</si>
  <si>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</si>
  <si>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</si>
  <si>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</si>
  <si>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</si>
  <si>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</si>
  <si>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</si>
  <si>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</si>
  <si>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</si>
  <si>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</si>
  <si>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</si>
  <si>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</si>
  <si>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</si>
  <si>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</si>
  <si>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</si>
  <si>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</si>
  <si>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</si>
  <si>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</si>
  <si>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</si>
  <si>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</si>
  <si>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</si>
  <si>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</si>
  <si>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</si>
  <si>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</si>
  <si>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</si>
  <si>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</si>
  <si>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</si>
  <si>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</si>
  <si>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</si>
  <si>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</si>
  <si>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</si>
  <si>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</si>
  <si>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</si>
  <si>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</si>
  <si>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</si>
  <si>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</si>
  <si>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</si>
  <si>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</si>
  <si>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</si>
  <si>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</si>
  <si>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</si>
  <si>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</si>
  <si>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</si>
  <si>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</si>
  <si>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</si>
  <si>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</si>
  <si>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</si>
  <si>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</si>
  <si>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</si>
  <si>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</si>
  <si>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</si>
  <si>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</si>
  <si>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</si>
  <si>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</si>
  <si>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</si>
  <si>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</si>
  <si>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</si>
  <si>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</si>
  <si>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</si>
  <si>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98</t>
  </si>
  <si>
    <t>Venituri din recuperarea cheltuielilor efectuate în cursul procesului de executare silită</t>
  </si>
  <si>
    <t>36.02.14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</si>
  <si>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</si>
  <si>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</si>
  <si>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</si>
  <si>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</si>
  <si>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</si>
  <si>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</si>
  <si>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</si>
  <si>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</si>
  <si>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</si>
  <si>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</si>
  <si>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</si>
  <si>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</si>
  <si>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</si>
  <si>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</si>
  <si>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</si>
  <si>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</si>
  <si>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</si>
  <si>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</si>
  <si>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</si>
  <si>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</si>
  <si>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</si>
  <si>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</si>
  <si>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</si>
  <si>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</si>
  <si>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</si>
  <si>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</si>
  <si>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</si>
  <si>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</si>
  <si>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</si>
  <si>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</si>
  <si>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</si>
  <si>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</si>
  <si>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</si>
  <si>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</si>
  <si>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</si>
  <si>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</si>
  <si>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</si>
  <si>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</si>
  <si>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</si>
  <si>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238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</si>
  <si>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</si>
  <si>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</si>
  <si>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</si>
  <si>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MURARASU MIHAI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</si>
  <si>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</si>
  <si>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</si>
  <si>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</si>
  <si>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</si>
  <si>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</si>
  <si>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</si>
  <si>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17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</si>
  <si>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</si>
  <si>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</si>
  <si>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</si>
  <si>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</si>
  <si>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</si>
  <si>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</si>
  <si>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</si>
  <si>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</si>
  <si>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</si>
  <si>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</si>
  <si>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</si>
  <si>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</si>
  <si>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95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</si>
  <si>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</si>
  <si>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</si>
  <si>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</si>
  <si>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</si>
  <si>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</si>
  <si>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</si>
  <si>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</si>
  <si>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</si>
  <si>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152</t>
  </si>
  <si>
    <t>Cont de executie - Venituri - Bugetul local - sectiunea dezvoltare</t>
  </si>
  <si>
    <t>VENITURILE SECŢIUNII DE DEZVOLTARE - TOTAL</t>
  </si>
  <si>
    <t>7</t>
  </si>
  <si>
    <t>30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</si>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</sst>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8C889-A2E6-428E-A962-52E345D83921}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D13+D63+D66</f>
        <v>14245937</v>
      </c>
      <c r="E11" s="11">
        <f>E13+E63+E66</f>
        <v>2245562</v>
      </c>
      <c r="F11" s="11">
        <f>G11+H11</f>
        <v>15098257</v>
      </c>
      <c r="G11" s="11">
        <f>G13+G63+G66</f>
        <v>13033325</v>
      </c>
      <c r="H11" s="11">
        <f>H13+H63+H66</f>
        <v>2064932</v>
      </c>
      <c r="I11" s="11">
        <f>I13+I63+I66</f>
        <v>2573911</v>
      </c>
      <c r="J11" s="11">
        <f>J13+J63+J66</f>
        <v>0</v>
      </c>
      <c r="K11" s="11">
        <f>F11-I11-J11</f>
        <v>12524346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</f>
        <v>4112500</v>
      </c>
      <c r="E12" s="11">
        <f>E13-E35</f>
        <v>1296825</v>
      </c>
      <c r="F12" s="11">
        <f>G12+H12</f>
        <v>14312430</v>
      </c>
      <c r="G12" s="11">
        <f>G13-G35</f>
        <v>13033325</v>
      </c>
      <c r="H12" s="11">
        <f>H13-H35</f>
        <v>1279105</v>
      </c>
      <c r="I12" s="11">
        <f>I13-I35</f>
        <v>1788084</v>
      </c>
      <c r="J12" s="11">
        <f>J13-J35</f>
        <v>0</v>
      </c>
      <c r="K12" s="11">
        <f>F12-I12-J12</f>
        <v>12524346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D14+D48</f>
        <v>7193500</v>
      </c>
      <c r="E13" s="11">
        <f>E14+E48</f>
        <v>1998825</v>
      </c>
      <c r="F13" s="11">
        <f>G13+H13</f>
        <v>15014430</v>
      </c>
      <c r="G13" s="11">
        <f>G14+G48</f>
        <v>13033325</v>
      </c>
      <c r="H13" s="11">
        <f>H14+H48</f>
        <v>1981105</v>
      </c>
      <c r="I13" s="11">
        <f>I14+I48</f>
        <v>2490084</v>
      </c>
      <c r="J13" s="11">
        <f>J14+J48</f>
        <v>0</v>
      </c>
      <c r="K13" s="11">
        <f>F13-I13-J13</f>
        <v>12524346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D15+D25+D34+D45</f>
        <v>6908500</v>
      </c>
      <c r="E14" s="11">
        <f>E15+E25+E34+E45</f>
        <v>1918825</v>
      </c>
      <c r="F14" s="11">
        <f>G14+H14</f>
        <v>13863252</v>
      </c>
      <c r="G14" s="11">
        <f>G15+G25+G34+G45</f>
        <v>12019714</v>
      </c>
      <c r="H14" s="11">
        <f>H15+H25+H34+H45</f>
        <v>1843538</v>
      </c>
      <c r="I14" s="11">
        <f>I15+I25+I34+I45</f>
        <v>2399541</v>
      </c>
      <c r="J14" s="11">
        <f>J15+J25+J34+J45</f>
        <v>0</v>
      </c>
      <c r="K14" s="11">
        <f>F14-I14-J14</f>
        <v>11463711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+D16+D22</f>
        <v>2427000</v>
      </c>
      <c r="E15" s="11">
        <f>+E16+E22</f>
        <v>653400</v>
      </c>
      <c r="F15" s="11">
        <f>G15+H15</f>
        <v>723770</v>
      </c>
      <c r="G15" s="11">
        <f>+G16+G22</f>
        <v>114157</v>
      </c>
      <c r="H15" s="11">
        <f>+H16+H22</f>
        <v>609613</v>
      </c>
      <c r="I15" s="11">
        <f>+I16+I22</f>
        <v>596253</v>
      </c>
      <c r="J15" s="11">
        <f>+J16+J22</f>
        <v>0</v>
      </c>
      <c r="K15" s="11">
        <f>F15-I15-J15</f>
        <v>127517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2317000</v>
      </c>
      <c r="E16" s="11">
        <f>E17+E19</f>
        <v>618400</v>
      </c>
      <c r="F16" s="11">
        <f>G16+H16</f>
        <v>566784</v>
      </c>
      <c r="G16" s="11">
        <f>G17+G19</f>
        <v>0</v>
      </c>
      <c r="H16" s="11">
        <f>H17+H19</f>
        <v>566784</v>
      </c>
      <c r="I16" s="11">
        <f>I17+I19</f>
        <v>566784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2500</v>
      </c>
      <c r="F17" s="11">
        <f>G17+H17</f>
        <v>387</v>
      </c>
      <c r="G17" s="11">
        <f>+G18</f>
        <v>0</v>
      </c>
      <c r="H17" s="11">
        <f>+H18</f>
        <v>387</v>
      </c>
      <c r="I17" s="11">
        <f>+I18</f>
        <v>387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2500</v>
      </c>
      <c r="F18" s="11">
        <f>G18+H18</f>
        <v>387</v>
      </c>
      <c r="G18" s="11">
        <v>0</v>
      </c>
      <c r="H18" s="11">
        <v>387</v>
      </c>
      <c r="I18" s="11">
        <v>387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2307000</v>
      </c>
      <c r="E19" s="11">
        <f>E20+E21</f>
        <v>615900</v>
      </c>
      <c r="F19" s="11">
        <f>G19+H19</f>
        <v>566397</v>
      </c>
      <c r="G19" s="11">
        <f>G20+G21</f>
        <v>0</v>
      </c>
      <c r="H19" s="11">
        <f>H20+H21</f>
        <v>566397</v>
      </c>
      <c r="I19" s="11">
        <f>I20+I21</f>
        <v>566397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2095000</v>
      </c>
      <c r="E20" s="11">
        <v>562900</v>
      </c>
      <c r="F20" s="11">
        <f>G20+H20</f>
        <v>518507</v>
      </c>
      <c r="G20" s="11">
        <v>0</v>
      </c>
      <c r="H20" s="11">
        <v>518507</v>
      </c>
      <c r="I20" s="11">
        <v>518507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212000</v>
      </c>
      <c r="E21" s="11">
        <v>53000</v>
      </c>
      <c r="F21" s="11">
        <f>G21+H21</f>
        <v>47890</v>
      </c>
      <c r="G21" s="11">
        <v>0</v>
      </c>
      <c r="H21" s="11">
        <v>47890</v>
      </c>
      <c r="I21" s="11">
        <v>47890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110000</v>
      </c>
      <c r="E22" s="11">
        <f>E23</f>
        <v>35000</v>
      </c>
      <c r="F22" s="11">
        <f>G22+H22</f>
        <v>156986</v>
      </c>
      <c r="G22" s="11">
        <f>G23</f>
        <v>114157</v>
      </c>
      <c r="H22" s="11">
        <f>H23</f>
        <v>42829</v>
      </c>
      <c r="I22" s="11">
        <f>I23</f>
        <v>29469</v>
      </c>
      <c r="J22" s="11">
        <f>J23</f>
        <v>0</v>
      </c>
      <c r="K22" s="11">
        <f>F22-I22-J22</f>
        <v>127517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110000</v>
      </c>
      <c r="E23" s="11">
        <f>E24</f>
        <v>35000</v>
      </c>
      <c r="F23" s="11">
        <f>G23+H23</f>
        <v>156986</v>
      </c>
      <c r="G23" s="11">
        <f>G24</f>
        <v>114157</v>
      </c>
      <c r="H23" s="11">
        <f>H24</f>
        <v>42829</v>
      </c>
      <c r="I23" s="11">
        <f>I24</f>
        <v>29469</v>
      </c>
      <c r="J23" s="11">
        <f>J24</f>
        <v>0</v>
      </c>
      <c r="K23" s="11">
        <f>F23-I23-J23</f>
        <v>127517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v>110000</v>
      </c>
      <c r="E24" s="11">
        <v>35000</v>
      </c>
      <c r="F24" s="11">
        <f>G24+H24</f>
        <v>156986</v>
      </c>
      <c r="G24" s="11">
        <v>114157</v>
      </c>
      <c r="H24" s="11">
        <v>42829</v>
      </c>
      <c r="I24" s="11">
        <v>29469</v>
      </c>
      <c r="J24" s="11">
        <v>0</v>
      </c>
      <c r="K24" s="11">
        <f>F24-I24-J24</f>
        <v>127517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</f>
        <v>1090500</v>
      </c>
      <c r="E25" s="11">
        <f>E26</f>
        <v>448425</v>
      </c>
      <c r="F25" s="11">
        <f>G25+H25</f>
        <v>11829626</v>
      </c>
      <c r="G25" s="11">
        <f>G26</f>
        <v>11614498</v>
      </c>
      <c r="H25" s="11">
        <f>H26</f>
        <v>215128</v>
      </c>
      <c r="I25" s="11">
        <f>I26</f>
        <v>933308</v>
      </c>
      <c r="J25" s="11">
        <f>J26</f>
        <v>0</v>
      </c>
      <c r="K25" s="11">
        <f>F25-I25-J25</f>
        <v>10896318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D27+D30</f>
        <v>1090500</v>
      </c>
      <c r="E26" s="11">
        <f>E27+E30</f>
        <v>448425</v>
      </c>
      <c r="F26" s="11">
        <f>G26+H26</f>
        <v>11829626</v>
      </c>
      <c r="G26" s="11">
        <f>G27+G30</f>
        <v>11614498</v>
      </c>
      <c r="H26" s="11">
        <f>H27+H30</f>
        <v>215128</v>
      </c>
      <c r="I26" s="11">
        <f>I27+I30</f>
        <v>933308</v>
      </c>
      <c r="J26" s="11">
        <f>J27+J30</f>
        <v>0</v>
      </c>
      <c r="K26" s="11">
        <f>F26-I26-J26</f>
        <v>10896318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</f>
        <v>680500</v>
      </c>
      <c r="E27" s="11">
        <f>E28+E29</f>
        <v>318425</v>
      </c>
      <c r="F27" s="11">
        <f>G27+H27</f>
        <v>9722505</v>
      </c>
      <c r="G27" s="11">
        <f>G28+G29</f>
        <v>9957842</v>
      </c>
      <c r="H27" s="11">
        <f>H28+H29</f>
        <v>-235337</v>
      </c>
      <c r="I27" s="11">
        <f>I28+I29</f>
        <v>722963</v>
      </c>
      <c r="J27" s="11">
        <f>J28+J29</f>
        <v>0</v>
      </c>
      <c r="K27" s="11">
        <f>F27-I27-J27</f>
        <v>8999542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70000</v>
      </c>
      <c r="E28" s="11">
        <v>25000</v>
      </c>
      <c r="F28" s="11">
        <f>G28+H28</f>
        <v>170567</v>
      </c>
      <c r="G28" s="11">
        <v>110419</v>
      </c>
      <c r="H28" s="11">
        <v>60148</v>
      </c>
      <c r="I28" s="11">
        <v>30479</v>
      </c>
      <c r="J28" s="11">
        <v>0</v>
      </c>
      <c r="K28" s="11">
        <f>F28-I28-J28</f>
        <v>140088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610500</v>
      </c>
      <c r="E29" s="11">
        <v>293425</v>
      </c>
      <c r="F29" s="11">
        <f>G29+H29</f>
        <v>9551938</v>
      </c>
      <c r="G29" s="11">
        <v>9847423</v>
      </c>
      <c r="H29" s="11">
        <v>-295485</v>
      </c>
      <c r="I29" s="11">
        <v>692484</v>
      </c>
      <c r="J29" s="11">
        <v>0</v>
      </c>
      <c r="K29" s="11">
        <f>F29-I29-J29</f>
        <v>8859454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D31+D32+D33</f>
        <v>410000</v>
      </c>
      <c r="E30" s="11">
        <f>E31+E32+E33</f>
        <v>130000</v>
      </c>
      <c r="F30" s="11">
        <f>G30+H30</f>
        <v>2107121</v>
      </c>
      <c r="G30" s="11">
        <f>G31+G32+G33</f>
        <v>1656656</v>
      </c>
      <c r="H30" s="11">
        <f>H31+H32+H33</f>
        <v>450465</v>
      </c>
      <c r="I30" s="11">
        <f>I31+I32+I33</f>
        <v>210345</v>
      </c>
      <c r="J30" s="11">
        <f>J31+J32+J33</f>
        <v>0</v>
      </c>
      <c r="K30" s="11">
        <f>F30-I30-J30</f>
        <v>1896776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v>130000</v>
      </c>
      <c r="E31" s="11">
        <v>40000</v>
      </c>
      <c r="F31" s="11">
        <f>G31+H31</f>
        <v>500982</v>
      </c>
      <c r="G31" s="11">
        <v>374106</v>
      </c>
      <c r="H31" s="11">
        <v>126876</v>
      </c>
      <c r="I31" s="11">
        <v>62078</v>
      </c>
      <c r="J31" s="11">
        <v>0</v>
      </c>
      <c r="K31" s="11">
        <f>F31-I31-J31</f>
        <v>438904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30000</v>
      </c>
      <c r="E32" s="11">
        <v>15000</v>
      </c>
      <c r="F32" s="11">
        <f>G32+H32</f>
        <v>48946</v>
      </c>
      <c r="G32" s="11">
        <v>32863</v>
      </c>
      <c r="H32" s="11">
        <v>16083</v>
      </c>
      <c r="I32" s="11">
        <v>6987</v>
      </c>
      <c r="J32" s="11">
        <v>0</v>
      </c>
      <c r="K32" s="11">
        <f>F32-I32-J32</f>
        <v>41959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250000</v>
      </c>
      <c r="E33" s="11">
        <v>75000</v>
      </c>
      <c r="F33" s="11">
        <f>G33+H33</f>
        <v>1557193</v>
      </c>
      <c r="G33" s="11">
        <v>1249687</v>
      </c>
      <c r="H33" s="11">
        <v>307506</v>
      </c>
      <c r="I33" s="11">
        <v>141280</v>
      </c>
      <c r="J33" s="11">
        <v>0</v>
      </c>
      <c r="K33" s="11">
        <f>F33-I33-J33</f>
        <v>1415913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3381000</v>
      </c>
      <c r="E34" s="11">
        <f>E35+E39</f>
        <v>812000</v>
      </c>
      <c r="F34" s="11">
        <f>G34+H34</f>
        <v>1306441</v>
      </c>
      <c r="G34" s="11">
        <f>G35+G39</f>
        <v>290911</v>
      </c>
      <c r="H34" s="11">
        <f>H35+H39</f>
        <v>1015530</v>
      </c>
      <c r="I34" s="11">
        <f>I35+I39</f>
        <v>867302</v>
      </c>
      <c r="J34" s="11">
        <f>J35+J39</f>
        <v>0</v>
      </c>
      <c r="K34" s="11">
        <f>F34-I34-J34</f>
        <v>439139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3081000</v>
      </c>
      <c r="E35" s="11">
        <f>+E36+E37+E38</f>
        <v>702000</v>
      </c>
      <c r="F35" s="11">
        <f>G35+H35</f>
        <v>702000</v>
      </c>
      <c r="G35" s="11">
        <f>+G36+G37+G38</f>
        <v>0</v>
      </c>
      <c r="H35" s="11">
        <f>+H36+H37+H38</f>
        <v>702000</v>
      </c>
      <c r="I35" s="11">
        <f>+I36+I37+I38</f>
        <v>702000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1625000</v>
      </c>
      <c r="E36" s="11">
        <v>344000</v>
      </c>
      <c r="F36" s="11">
        <f>G36+H36</f>
        <v>344000</v>
      </c>
      <c r="G36" s="11">
        <v>0</v>
      </c>
      <c r="H36" s="11">
        <v>344000</v>
      </c>
      <c r="I36" s="11">
        <v>344000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25000</v>
      </c>
      <c r="E37" s="11">
        <v>9000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1431000</v>
      </c>
      <c r="E38" s="11">
        <v>349000</v>
      </c>
      <c r="F38" s="11">
        <f>G38+H38</f>
        <v>349000</v>
      </c>
      <c r="G38" s="11">
        <v>0</v>
      </c>
      <c r="H38" s="11">
        <v>349000</v>
      </c>
      <c r="I38" s="11">
        <v>349000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300000</v>
      </c>
      <c r="E39" s="11">
        <f>E40+E43+E44</f>
        <v>110000</v>
      </c>
      <c r="F39" s="11">
        <f>G39+H39</f>
        <v>604441</v>
      </c>
      <c r="G39" s="11">
        <f>G40+G43+G44</f>
        <v>290911</v>
      </c>
      <c r="H39" s="11">
        <f>H40+H43+H44</f>
        <v>313530</v>
      </c>
      <c r="I39" s="11">
        <f>I40+I43+I44</f>
        <v>165302</v>
      </c>
      <c r="J39" s="11">
        <f>J40+J43+J44</f>
        <v>0</v>
      </c>
      <c r="K39" s="11">
        <f>F39-I39-J39</f>
        <v>439139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290000</v>
      </c>
      <c r="E40" s="11">
        <f>E41+E42</f>
        <v>100000</v>
      </c>
      <c r="F40" s="11">
        <f>G40+H40</f>
        <v>604441</v>
      </c>
      <c r="G40" s="11">
        <f>G41+G42</f>
        <v>290911</v>
      </c>
      <c r="H40" s="11">
        <f>H41+H42</f>
        <v>313530</v>
      </c>
      <c r="I40" s="11">
        <f>I41+I42</f>
        <v>165302</v>
      </c>
      <c r="J40" s="11">
        <f>J41+J42</f>
        <v>0</v>
      </c>
      <c r="K40" s="11">
        <f>F40-I40-J40</f>
        <v>439139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150000</v>
      </c>
      <c r="E41" s="11">
        <v>50000</v>
      </c>
      <c r="F41" s="11">
        <f>G41+H41</f>
        <v>432216</v>
      </c>
      <c r="G41" s="11">
        <v>227248</v>
      </c>
      <c r="H41" s="11">
        <v>204968</v>
      </c>
      <c r="I41" s="11">
        <v>94182</v>
      </c>
      <c r="J41" s="11">
        <v>0</v>
      </c>
      <c r="K41" s="11">
        <f>F41-I41-J41</f>
        <v>338034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140000</v>
      </c>
      <c r="E42" s="11">
        <v>50000</v>
      </c>
      <c r="F42" s="11">
        <f>G42+H42</f>
        <v>172225</v>
      </c>
      <c r="G42" s="11">
        <v>63663</v>
      </c>
      <c r="H42" s="11">
        <v>108562</v>
      </c>
      <c r="I42" s="11">
        <v>71120</v>
      </c>
      <c r="J42" s="11">
        <v>0</v>
      </c>
      <c r="K42" s="11">
        <f>F42-I42-J42</f>
        <v>101105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5000</v>
      </c>
      <c r="E43" s="11">
        <v>5000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5000</v>
      </c>
      <c r="E44" s="11">
        <v>5000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5000</v>
      </c>
      <c r="F45" s="11">
        <f>G45+H45</f>
        <v>3415</v>
      </c>
      <c r="G45" s="11">
        <f>G46</f>
        <v>148</v>
      </c>
      <c r="H45" s="11">
        <f>H46</f>
        <v>3267</v>
      </c>
      <c r="I45" s="11">
        <f>I46</f>
        <v>2678</v>
      </c>
      <c r="J45" s="11">
        <f>J46</f>
        <v>0</v>
      </c>
      <c r="K45" s="11">
        <f>F45-I45-J45</f>
        <v>737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10000</v>
      </c>
      <c r="E46" s="11">
        <f>E47</f>
        <v>5000</v>
      </c>
      <c r="F46" s="11">
        <f>G46+H46</f>
        <v>3415</v>
      </c>
      <c r="G46" s="11">
        <f>G47</f>
        <v>148</v>
      </c>
      <c r="H46" s="11">
        <f>H47</f>
        <v>3267</v>
      </c>
      <c r="I46" s="11">
        <f>I47</f>
        <v>2678</v>
      </c>
      <c r="J46" s="11">
        <f>J47</f>
        <v>0</v>
      </c>
      <c r="K46" s="11">
        <f>F46-I46-J46</f>
        <v>737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10000</v>
      </c>
      <c r="E47" s="11">
        <v>5000</v>
      </c>
      <c r="F47" s="11">
        <f>G47+H47</f>
        <v>3415</v>
      </c>
      <c r="G47" s="11">
        <v>148</v>
      </c>
      <c r="H47" s="11">
        <v>3267</v>
      </c>
      <c r="I47" s="11">
        <v>2678</v>
      </c>
      <c r="J47" s="11">
        <v>0</v>
      </c>
      <c r="K47" s="11">
        <f>F47-I47-J47</f>
        <v>737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D49+D53</f>
        <v>285000</v>
      </c>
      <c r="E48" s="11">
        <f>E49+E53</f>
        <v>80000</v>
      </c>
      <c r="F48" s="11">
        <f>G48+H48</f>
        <v>1151178</v>
      </c>
      <c r="G48" s="11">
        <f>G49+G53</f>
        <v>1013611</v>
      </c>
      <c r="H48" s="11">
        <f>H49+H53</f>
        <v>137567</v>
      </c>
      <c r="I48" s="11">
        <f>I49+I53</f>
        <v>90543</v>
      </c>
      <c r="J48" s="11">
        <f>J49+J53</f>
        <v>0</v>
      </c>
      <c r="K48" s="11">
        <f>F48-I48-J48</f>
        <v>1060635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30000</v>
      </c>
      <c r="E49" s="11">
        <f>E50</f>
        <v>10000</v>
      </c>
      <c r="F49" s="11">
        <f>G49+H49</f>
        <v>25645</v>
      </c>
      <c r="G49" s="11">
        <f>G50</f>
        <v>8524</v>
      </c>
      <c r="H49" s="11">
        <f>H50</f>
        <v>17121</v>
      </c>
      <c r="I49" s="11">
        <f>I50</f>
        <v>9878</v>
      </c>
      <c r="J49" s="11">
        <f>J50</f>
        <v>0</v>
      </c>
      <c r="K49" s="11">
        <f>F49-I49-J49</f>
        <v>15767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30000</v>
      </c>
      <c r="E50" s="11">
        <f>+E51</f>
        <v>10000</v>
      </c>
      <c r="F50" s="11">
        <f>G50+H50</f>
        <v>25645</v>
      </c>
      <c r="G50" s="11">
        <f>+G51</f>
        <v>8524</v>
      </c>
      <c r="H50" s="11">
        <f>+H51</f>
        <v>17121</v>
      </c>
      <c r="I50" s="11">
        <f>+I51</f>
        <v>9878</v>
      </c>
      <c r="J50" s="11">
        <f>+J51</f>
        <v>0</v>
      </c>
      <c r="K50" s="11">
        <f>F50-I50-J50</f>
        <v>15767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+D52</f>
        <v>30000</v>
      </c>
      <c r="E51" s="11">
        <f>+E52</f>
        <v>10000</v>
      </c>
      <c r="F51" s="11">
        <f>G51+H51</f>
        <v>25645</v>
      </c>
      <c r="G51" s="11">
        <f>+G52</f>
        <v>8524</v>
      </c>
      <c r="H51" s="11">
        <f>+H52</f>
        <v>17121</v>
      </c>
      <c r="I51" s="11">
        <f>+I52</f>
        <v>9878</v>
      </c>
      <c r="J51" s="11">
        <f>+J52</f>
        <v>0</v>
      </c>
      <c r="K51" s="11">
        <f>F51-I51-J51</f>
        <v>15767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30000</v>
      </c>
      <c r="E52" s="11">
        <v>10000</v>
      </c>
      <c r="F52" s="11">
        <f>G52+H52</f>
        <v>25645</v>
      </c>
      <c r="G52" s="11">
        <v>8524</v>
      </c>
      <c r="H52" s="11">
        <v>17121</v>
      </c>
      <c r="I52" s="11">
        <v>9878</v>
      </c>
      <c r="J52" s="11">
        <v>0</v>
      </c>
      <c r="K52" s="11">
        <f>F52-I52-J52</f>
        <v>15767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D54+D56+D59</f>
        <v>255000</v>
      </c>
      <c r="E53" s="11">
        <f>E54+E56+E59</f>
        <v>70000</v>
      </c>
      <c r="F53" s="11">
        <f>G53+H53</f>
        <v>1125533</v>
      </c>
      <c r="G53" s="11">
        <f>G54+G56+G59</f>
        <v>1005087</v>
      </c>
      <c r="H53" s="11">
        <f>H54+H56+H59</f>
        <v>120446</v>
      </c>
      <c r="I53" s="11">
        <f>I54+I56+I59</f>
        <v>80665</v>
      </c>
      <c r="J53" s="11">
        <f>J54+J56+J59</f>
        <v>0</v>
      </c>
      <c r="K53" s="11">
        <f>F53-I53-J53</f>
        <v>1044868</v>
      </c>
    </row>
    <row r="54" spans="1:11" s="6" customFormat="1" ht="43.5" x14ac:dyDescent="0.25">
      <c r="A54" s="10" t="s">
        <v>148</v>
      </c>
      <c r="B54" s="10" t="s">
        <v>149</v>
      </c>
      <c r="C54" s="10" t="s">
        <v>150</v>
      </c>
      <c r="D54" s="11">
        <f>+D55</f>
        <v>5000</v>
      </c>
      <c r="E54" s="11">
        <f>+E55</f>
        <v>5000</v>
      </c>
      <c r="F54" s="11">
        <f>G54+H54</f>
        <v>183</v>
      </c>
      <c r="G54" s="11">
        <f>+G55</f>
        <v>0</v>
      </c>
      <c r="H54" s="11">
        <f>+H55</f>
        <v>183</v>
      </c>
      <c r="I54" s="11">
        <f>+I55</f>
        <v>183</v>
      </c>
      <c r="J54" s="11">
        <f>+J55</f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5000</v>
      </c>
      <c r="E55" s="11">
        <v>5000</v>
      </c>
      <c r="F55" s="11">
        <f>G55+H55</f>
        <v>183</v>
      </c>
      <c r="G55" s="11">
        <v>0</v>
      </c>
      <c r="H55" s="11">
        <v>183</v>
      </c>
      <c r="I55" s="11">
        <v>183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240000</v>
      </c>
      <c r="E56" s="11">
        <f>E57</f>
        <v>60000</v>
      </c>
      <c r="F56" s="11">
        <f>G56+H56</f>
        <v>1122275</v>
      </c>
      <c r="G56" s="11">
        <f>G57</f>
        <v>1002042</v>
      </c>
      <c r="H56" s="11">
        <f>H57</f>
        <v>120233</v>
      </c>
      <c r="I56" s="11">
        <f>I57</f>
        <v>80372</v>
      </c>
      <c r="J56" s="11">
        <f>J57</f>
        <v>0</v>
      </c>
      <c r="K56" s="11">
        <f>F56-I56-J56</f>
        <v>1041903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240000</v>
      </c>
      <c r="E57" s="11">
        <f>E58</f>
        <v>60000</v>
      </c>
      <c r="F57" s="11">
        <f>G57+H57</f>
        <v>1122275</v>
      </c>
      <c r="G57" s="11">
        <f>G58</f>
        <v>1002042</v>
      </c>
      <c r="H57" s="11">
        <f>H58</f>
        <v>120233</v>
      </c>
      <c r="I57" s="11">
        <f>I58</f>
        <v>80372</v>
      </c>
      <c r="J57" s="11">
        <f>J58</f>
        <v>0</v>
      </c>
      <c r="K57" s="11">
        <f>F57-I57-J57</f>
        <v>1041903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240000</v>
      </c>
      <c r="E58" s="11">
        <v>60000</v>
      </c>
      <c r="F58" s="11">
        <f>G58+H58</f>
        <v>1122275</v>
      </c>
      <c r="G58" s="11">
        <v>1002042</v>
      </c>
      <c r="H58" s="11">
        <v>120233</v>
      </c>
      <c r="I58" s="11">
        <v>80372</v>
      </c>
      <c r="J58" s="11">
        <v>0</v>
      </c>
      <c r="K58" s="11">
        <f>F58-I58-J58</f>
        <v>1041903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</f>
        <v>10000</v>
      </c>
      <c r="E59" s="11">
        <f>+E60</f>
        <v>5000</v>
      </c>
      <c r="F59" s="11">
        <f>G59+H59</f>
        <v>3075</v>
      </c>
      <c r="G59" s="11">
        <f>+G60</f>
        <v>3045</v>
      </c>
      <c r="H59" s="11">
        <f>+H60</f>
        <v>30</v>
      </c>
      <c r="I59" s="11">
        <f>+I60</f>
        <v>110</v>
      </c>
      <c r="J59" s="11">
        <f>+J60</f>
        <v>0</v>
      </c>
      <c r="K59" s="11">
        <f>F59-I59-J59</f>
        <v>2965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10000</v>
      </c>
      <c r="E60" s="11">
        <v>5000</v>
      </c>
      <c r="F60" s="11">
        <f>G60+H60</f>
        <v>3075</v>
      </c>
      <c r="G60" s="11">
        <v>3045</v>
      </c>
      <c r="H60" s="11">
        <v>30</v>
      </c>
      <c r="I60" s="11">
        <v>110</v>
      </c>
      <c r="J60" s="11">
        <v>0</v>
      </c>
      <c r="K60" s="11">
        <f>F60-I60-J60</f>
        <v>2965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-100000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100000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46172</v>
      </c>
      <c r="G63" s="11">
        <f>G64</f>
        <v>0</v>
      </c>
      <c r="H63" s="11">
        <f>H64</f>
        <v>46172</v>
      </c>
      <c r="I63" s="11">
        <f>I64</f>
        <v>46172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46172</v>
      </c>
      <c r="G64" s="11">
        <f>+G65</f>
        <v>0</v>
      </c>
      <c r="H64" s="11">
        <f>+H65</f>
        <v>46172</v>
      </c>
      <c r="I64" s="11">
        <f>+I65</f>
        <v>46172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46172</v>
      </c>
      <c r="G65" s="11">
        <v>0</v>
      </c>
      <c r="H65" s="11">
        <v>46172</v>
      </c>
      <c r="I65" s="11">
        <v>46172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7052437</v>
      </c>
      <c r="E66" s="11">
        <f>E67</f>
        <v>246737</v>
      </c>
      <c r="F66" s="11">
        <f>G66+H66</f>
        <v>37655</v>
      </c>
      <c r="G66" s="11">
        <f>G67</f>
        <v>0</v>
      </c>
      <c r="H66" s="11">
        <f>H67</f>
        <v>37655</v>
      </c>
      <c r="I66" s="11">
        <f>I67</f>
        <v>37655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D68+D73</f>
        <v>7052437</v>
      </c>
      <c r="E67" s="11">
        <f>E68+E73</f>
        <v>246737</v>
      </c>
      <c r="F67" s="11">
        <f>G67+H67</f>
        <v>37655</v>
      </c>
      <c r="G67" s="11">
        <f>G68+G73</f>
        <v>0</v>
      </c>
      <c r="H67" s="11">
        <f>H68+H73</f>
        <v>37655</v>
      </c>
      <c r="I67" s="11">
        <f>I68+I73</f>
        <v>37655</v>
      </c>
      <c r="J67" s="11">
        <f>J68+J73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+D69+D70+D71+D72</f>
        <v>6952437</v>
      </c>
      <c r="E68" s="11">
        <f>+E69+E70+E71+E72</f>
        <v>246737</v>
      </c>
      <c r="F68" s="11">
        <f>G68+H68</f>
        <v>37655</v>
      </c>
      <c r="G68" s="11">
        <f>+G69+G70+G71+G72</f>
        <v>0</v>
      </c>
      <c r="H68" s="11">
        <f>+H69+H70+H71+H72</f>
        <v>37655</v>
      </c>
      <c r="I68" s="11">
        <f>+I69+I70+I71+I72</f>
        <v>37655</v>
      </c>
      <c r="J68" s="11">
        <f>+J69+J70+J71+J72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80000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5000</v>
      </c>
      <c r="F70" s="11">
        <f>G70+H70</f>
        <v>21840</v>
      </c>
      <c r="G70" s="11">
        <v>0</v>
      </c>
      <c r="H70" s="11">
        <v>21840</v>
      </c>
      <c r="I70" s="11">
        <v>21840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67000</v>
      </c>
      <c r="E71" s="11">
        <v>16300</v>
      </c>
      <c r="F71" s="11">
        <f>G71+H71</f>
        <v>15815</v>
      </c>
      <c r="G71" s="11">
        <v>0</v>
      </c>
      <c r="H71" s="11">
        <v>15815</v>
      </c>
      <c r="I71" s="11">
        <v>15815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6645437</v>
      </c>
      <c r="E72" s="11">
        <v>225437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D0BE-D0EE-4542-83E4-FA8E5F80764D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216</v>
      </c>
      <c r="C11" s="10" t="s">
        <v>21</v>
      </c>
      <c r="D11" s="11">
        <f>D12+D62</f>
        <v>7420500</v>
      </c>
      <c r="E11" s="11">
        <f>E12+E62</f>
        <v>2020125</v>
      </c>
      <c r="F11" s="11">
        <f>G11+H11</f>
        <v>15052085</v>
      </c>
      <c r="G11" s="11">
        <f>G12+G62</f>
        <v>13033325</v>
      </c>
      <c r="H11" s="11">
        <f>H12+H62</f>
        <v>2018760</v>
      </c>
      <c r="I11" s="11">
        <f>I12+I62</f>
        <v>2527739</v>
      </c>
      <c r="J11" s="11">
        <f>J12+J62</f>
        <v>0</v>
      </c>
      <c r="K11" s="11">
        <f>F11-I11-J11</f>
        <v>12524346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D13+D47</f>
        <v>7093500</v>
      </c>
      <c r="E12" s="11">
        <f>E13+E47</f>
        <v>1998825</v>
      </c>
      <c r="F12" s="11">
        <f>G12+H12</f>
        <v>15014430</v>
      </c>
      <c r="G12" s="11">
        <f>G13+G47</f>
        <v>13033325</v>
      </c>
      <c r="H12" s="11">
        <f>H13+H47</f>
        <v>1981105</v>
      </c>
      <c r="I12" s="11">
        <f>I13+I47</f>
        <v>2490084</v>
      </c>
      <c r="J12" s="11">
        <f>J13+J47</f>
        <v>0</v>
      </c>
      <c r="K12" s="11">
        <f>F12-I12-J12</f>
        <v>12524346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D14+D24+D33+D44</f>
        <v>6908500</v>
      </c>
      <c r="E13" s="11">
        <f>E14+E24+E33+E44</f>
        <v>1918825</v>
      </c>
      <c r="F13" s="11">
        <f>G13+H13</f>
        <v>13863252</v>
      </c>
      <c r="G13" s="11">
        <f>G14+G24+G33+G44</f>
        <v>12019714</v>
      </c>
      <c r="H13" s="11">
        <f>H14+H24+H33+H44</f>
        <v>1843538</v>
      </c>
      <c r="I13" s="11">
        <f>I14+I24+I33+I44</f>
        <v>2399541</v>
      </c>
      <c r="J13" s="11">
        <f>J14+J24+J33+J44</f>
        <v>0</v>
      </c>
      <c r="K13" s="11">
        <f>F13-I13-J13</f>
        <v>11463711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+D15+D21</f>
        <v>2427000</v>
      </c>
      <c r="E14" s="11">
        <f>+E15+E21</f>
        <v>653400</v>
      </c>
      <c r="F14" s="11">
        <f>G14+H14</f>
        <v>723770</v>
      </c>
      <c r="G14" s="11">
        <f>+G15+G21</f>
        <v>114157</v>
      </c>
      <c r="H14" s="11">
        <f>+H15+H21</f>
        <v>609613</v>
      </c>
      <c r="I14" s="11">
        <f>+I15+I21</f>
        <v>596253</v>
      </c>
      <c r="J14" s="11">
        <f>+J15+J21</f>
        <v>0</v>
      </c>
      <c r="K14" s="11">
        <f>F14-I14-J14</f>
        <v>127517</v>
      </c>
    </row>
    <row r="15" spans="1:11" s="6" customFormat="1" ht="33" x14ac:dyDescent="0.25">
      <c r="A15" s="10" t="s">
        <v>217</v>
      </c>
      <c r="B15" s="10" t="s">
        <v>35</v>
      </c>
      <c r="C15" s="10" t="s">
        <v>36</v>
      </c>
      <c r="D15" s="11">
        <f>D16+D18</f>
        <v>2317000</v>
      </c>
      <c r="E15" s="11">
        <f>E16+E18</f>
        <v>618400</v>
      </c>
      <c r="F15" s="11">
        <f>G15+H15</f>
        <v>566784</v>
      </c>
      <c r="G15" s="11">
        <f>G16+G18</f>
        <v>0</v>
      </c>
      <c r="H15" s="11">
        <f>H16+H18</f>
        <v>566784</v>
      </c>
      <c r="I15" s="11">
        <f>I16+I18</f>
        <v>566784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2500</v>
      </c>
      <c r="F16" s="11">
        <f>G16+H16</f>
        <v>387</v>
      </c>
      <c r="G16" s="11">
        <f>+G17</f>
        <v>0</v>
      </c>
      <c r="H16" s="11">
        <f>+H17</f>
        <v>387</v>
      </c>
      <c r="I16" s="11">
        <f>+I17</f>
        <v>387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218</v>
      </c>
      <c r="B17" s="10" t="s">
        <v>41</v>
      </c>
      <c r="C17" s="10" t="s">
        <v>42</v>
      </c>
      <c r="D17" s="11">
        <v>10000</v>
      </c>
      <c r="E17" s="11">
        <v>2500</v>
      </c>
      <c r="F17" s="11">
        <f>G17+H17</f>
        <v>387</v>
      </c>
      <c r="G17" s="11">
        <v>0</v>
      </c>
      <c r="H17" s="11">
        <v>387</v>
      </c>
      <c r="I17" s="11">
        <v>387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2307000</v>
      </c>
      <c r="E18" s="11">
        <f>E19+E20</f>
        <v>615900</v>
      </c>
      <c r="F18" s="11">
        <f>G18+H18</f>
        <v>566397</v>
      </c>
      <c r="G18" s="11">
        <f>G19+G20</f>
        <v>0</v>
      </c>
      <c r="H18" s="11">
        <f>H19+H20</f>
        <v>566397</v>
      </c>
      <c r="I18" s="11">
        <f>I19+I20</f>
        <v>566397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2095000</v>
      </c>
      <c r="E19" s="11">
        <v>562900</v>
      </c>
      <c r="F19" s="11">
        <f>G19+H19</f>
        <v>518507</v>
      </c>
      <c r="G19" s="11">
        <v>0</v>
      </c>
      <c r="H19" s="11">
        <v>518507</v>
      </c>
      <c r="I19" s="11">
        <v>518507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212000</v>
      </c>
      <c r="E20" s="11">
        <v>53000</v>
      </c>
      <c r="F20" s="11">
        <f>G20+H20</f>
        <v>47890</v>
      </c>
      <c r="G20" s="11">
        <v>0</v>
      </c>
      <c r="H20" s="11">
        <v>47890</v>
      </c>
      <c r="I20" s="11">
        <v>47890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219</v>
      </c>
      <c r="B21" s="10" t="s">
        <v>53</v>
      </c>
      <c r="C21" s="10" t="s">
        <v>54</v>
      </c>
      <c r="D21" s="11">
        <f>D22</f>
        <v>110000</v>
      </c>
      <c r="E21" s="11">
        <f>E22</f>
        <v>35000</v>
      </c>
      <c r="F21" s="11">
        <f>G21+H21</f>
        <v>156986</v>
      </c>
      <c r="G21" s="11">
        <f>G22</f>
        <v>114157</v>
      </c>
      <c r="H21" s="11">
        <f>H22</f>
        <v>42829</v>
      </c>
      <c r="I21" s="11">
        <f>I22</f>
        <v>29469</v>
      </c>
      <c r="J21" s="11">
        <f>J22</f>
        <v>0</v>
      </c>
      <c r="K21" s="11">
        <f>F21-I21-J21</f>
        <v>127517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</f>
        <v>110000</v>
      </c>
      <c r="E22" s="11">
        <f>E23</f>
        <v>35000</v>
      </c>
      <c r="F22" s="11">
        <f>G22+H22</f>
        <v>156986</v>
      </c>
      <c r="G22" s="11">
        <f>G23</f>
        <v>114157</v>
      </c>
      <c r="H22" s="11">
        <f>H23</f>
        <v>42829</v>
      </c>
      <c r="I22" s="11">
        <f>I23</f>
        <v>29469</v>
      </c>
      <c r="J22" s="11">
        <f>J23</f>
        <v>0</v>
      </c>
      <c r="K22" s="11">
        <f>F22-I22-J22</f>
        <v>127517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v>110000</v>
      </c>
      <c r="E23" s="11">
        <v>35000</v>
      </c>
      <c r="F23" s="11">
        <f>G23+H23</f>
        <v>156986</v>
      </c>
      <c r="G23" s="11">
        <v>114157</v>
      </c>
      <c r="H23" s="11">
        <v>42829</v>
      </c>
      <c r="I23" s="11">
        <v>29469</v>
      </c>
      <c r="J23" s="11">
        <v>0</v>
      </c>
      <c r="K23" s="11">
        <f>F23-I23-J23</f>
        <v>127517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</f>
        <v>1090500</v>
      </c>
      <c r="E24" s="11">
        <f>E25</f>
        <v>448425</v>
      </c>
      <c r="F24" s="11">
        <f>G24+H24</f>
        <v>11829626</v>
      </c>
      <c r="G24" s="11">
        <f>G25</f>
        <v>11614498</v>
      </c>
      <c r="H24" s="11">
        <f>H25</f>
        <v>215128</v>
      </c>
      <c r="I24" s="11">
        <f>I25</f>
        <v>933308</v>
      </c>
      <c r="J24" s="11">
        <f>J25</f>
        <v>0</v>
      </c>
      <c r="K24" s="11">
        <f>F24-I24-J24</f>
        <v>10896318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D26+D29</f>
        <v>1090500</v>
      </c>
      <c r="E25" s="11">
        <f>E26+E29</f>
        <v>448425</v>
      </c>
      <c r="F25" s="11">
        <f>G25+H25</f>
        <v>11829626</v>
      </c>
      <c r="G25" s="11">
        <f>G26+G29</f>
        <v>11614498</v>
      </c>
      <c r="H25" s="11">
        <f>H26+H29</f>
        <v>215128</v>
      </c>
      <c r="I25" s="11">
        <f>I26+I29</f>
        <v>933308</v>
      </c>
      <c r="J25" s="11">
        <f>J26+J29</f>
        <v>0</v>
      </c>
      <c r="K25" s="11">
        <f>F25-I25-J25</f>
        <v>10896318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</f>
        <v>680500</v>
      </c>
      <c r="E26" s="11">
        <f>E27+E28</f>
        <v>318425</v>
      </c>
      <c r="F26" s="11">
        <f>G26+H26</f>
        <v>9722505</v>
      </c>
      <c r="G26" s="11">
        <f>G27+G28</f>
        <v>9957842</v>
      </c>
      <c r="H26" s="11">
        <f>H27+H28</f>
        <v>-235337</v>
      </c>
      <c r="I26" s="11">
        <f>I27+I28</f>
        <v>722963</v>
      </c>
      <c r="J26" s="11">
        <f>J27+J28</f>
        <v>0</v>
      </c>
      <c r="K26" s="11">
        <f>F26-I26-J26</f>
        <v>8999542</v>
      </c>
    </row>
    <row r="27" spans="1:11" s="6" customFormat="1" x14ac:dyDescent="0.25">
      <c r="A27" s="10" t="s">
        <v>67</v>
      </c>
      <c r="B27" s="10" t="s">
        <v>71</v>
      </c>
      <c r="C27" s="10" t="s">
        <v>72</v>
      </c>
      <c r="D27" s="11">
        <v>70000</v>
      </c>
      <c r="E27" s="11">
        <v>25000</v>
      </c>
      <c r="F27" s="11">
        <f>G27+H27</f>
        <v>170567</v>
      </c>
      <c r="G27" s="11">
        <v>110419</v>
      </c>
      <c r="H27" s="11">
        <v>60148</v>
      </c>
      <c r="I27" s="11">
        <v>30479</v>
      </c>
      <c r="J27" s="11">
        <v>0</v>
      </c>
      <c r="K27" s="11">
        <f>F27-I27-J27</f>
        <v>140088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610500</v>
      </c>
      <c r="E28" s="11">
        <v>293425</v>
      </c>
      <c r="F28" s="11">
        <f>G28+H28</f>
        <v>9551938</v>
      </c>
      <c r="G28" s="11">
        <v>9847423</v>
      </c>
      <c r="H28" s="11">
        <v>-295485</v>
      </c>
      <c r="I28" s="11">
        <v>692484</v>
      </c>
      <c r="J28" s="11">
        <v>0</v>
      </c>
      <c r="K28" s="11">
        <f>F28-I28-J28</f>
        <v>8859454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f>D30+D31+D32</f>
        <v>410000</v>
      </c>
      <c r="E29" s="11">
        <f>E30+E31+E32</f>
        <v>130000</v>
      </c>
      <c r="F29" s="11">
        <f>G29+H29</f>
        <v>2107121</v>
      </c>
      <c r="G29" s="11">
        <f>G30+G31+G32</f>
        <v>1656656</v>
      </c>
      <c r="H29" s="11">
        <f>H30+H31+H32</f>
        <v>450465</v>
      </c>
      <c r="I29" s="11">
        <f>I30+I31+I32</f>
        <v>210345</v>
      </c>
      <c r="J29" s="11">
        <f>J30+J31+J32</f>
        <v>0</v>
      </c>
      <c r="K29" s="11">
        <f>F29-I29-J29</f>
        <v>1896776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v>130000</v>
      </c>
      <c r="E30" s="11">
        <v>40000</v>
      </c>
      <c r="F30" s="11">
        <f>G30+H30</f>
        <v>500982</v>
      </c>
      <c r="G30" s="11">
        <v>374106</v>
      </c>
      <c r="H30" s="11">
        <v>126876</v>
      </c>
      <c r="I30" s="11">
        <v>62078</v>
      </c>
      <c r="J30" s="11">
        <v>0</v>
      </c>
      <c r="K30" s="11">
        <f>F30-I30-J30</f>
        <v>438904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v>30000</v>
      </c>
      <c r="E31" s="11">
        <v>15000</v>
      </c>
      <c r="F31" s="11">
        <f>G31+H31</f>
        <v>48946</v>
      </c>
      <c r="G31" s="11">
        <v>32863</v>
      </c>
      <c r="H31" s="11">
        <v>16083</v>
      </c>
      <c r="I31" s="11">
        <v>6987</v>
      </c>
      <c r="J31" s="11">
        <v>0</v>
      </c>
      <c r="K31" s="11">
        <f>F31-I31-J31</f>
        <v>41959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250000</v>
      </c>
      <c r="E32" s="11">
        <v>75000</v>
      </c>
      <c r="F32" s="11">
        <f>G32+H32</f>
        <v>1557193</v>
      </c>
      <c r="G32" s="11">
        <v>1249687</v>
      </c>
      <c r="H32" s="11">
        <v>307506</v>
      </c>
      <c r="I32" s="11">
        <v>141280</v>
      </c>
      <c r="J32" s="11">
        <v>0</v>
      </c>
      <c r="K32" s="11">
        <f>F32-I32-J32</f>
        <v>1415913</v>
      </c>
    </row>
    <row r="33" spans="1:11" s="6" customFormat="1" ht="22.5" x14ac:dyDescent="0.25">
      <c r="A33" s="10" t="s">
        <v>220</v>
      </c>
      <c r="B33" s="10" t="s">
        <v>89</v>
      </c>
      <c r="C33" s="10" t="s">
        <v>90</v>
      </c>
      <c r="D33" s="11">
        <f>D34+D38</f>
        <v>3381000</v>
      </c>
      <c r="E33" s="11">
        <f>E34+E38</f>
        <v>812000</v>
      </c>
      <c r="F33" s="11">
        <f>G33+H33</f>
        <v>1306441</v>
      </c>
      <c r="G33" s="11">
        <f>G34+G38</f>
        <v>290911</v>
      </c>
      <c r="H33" s="11">
        <f>H34+H38</f>
        <v>1015530</v>
      </c>
      <c r="I33" s="11">
        <f>I34+I38</f>
        <v>867302</v>
      </c>
      <c r="J33" s="11">
        <f>J34+J38</f>
        <v>0</v>
      </c>
      <c r="K33" s="11">
        <f>F33-I33-J33</f>
        <v>439139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3081000</v>
      </c>
      <c r="E34" s="11">
        <f>+E35+E36+E37</f>
        <v>702000</v>
      </c>
      <c r="F34" s="11">
        <f>G34+H34</f>
        <v>702000</v>
      </c>
      <c r="G34" s="11">
        <f>+G35+G36+G37</f>
        <v>0</v>
      </c>
      <c r="H34" s="11">
        <f>+H35+H36+H37</f>
        <v>702000</v>
      </c>
      <c r="I34" s="11">
        <f>+I35+I36+I37</f>
        <v>702000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221</v>
      </c>
      <c r="B35" s="10" t="s">
        <v>95</v>
      </c>
      <c r="C35" s="10" t="s">
        <v>96</v>
      </c>
      <c r="D35" s="11">
        <v>1625000</v>
      </c>
      <c r="E35" s="11">
        <v>344000</v>
      </c>
      <c r="F35" s="11">
        <f>G35+H35</f>
        <v>344000</v>
      </c>
      <c r="G35" s="11">
        <v>0</v>
      </c>
      <c r="H35" s="11">
        <v>344000</v>
      </c>
      <c r="I35" s="11">
        <v>344000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222</v>
      </c>
      <c r="B36" s="10" t="s">
        <v>98</v>
      </c>
      <c r="C36" s="10" t="s">
        <v>99</v>
      </c>
      <c r="D36" s="11">
        <v>25000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1431000</v>
      </c>
      <c r="E37" s="11">
        <v>349000</v>
      </c>
      <c r="F37" s="11">
        <f>G37+H37</f>
        <v>349000</v>
      </c>
      <c r="G37" s="11">
        <v>0</v>
      </c>
      <c r="H37" s="11">
        <v>349000</v>
      </c>
      <c r="I37" s="11">
        <v>349000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223</v>
      </c>
      <c r="B38" s="10" t="s">
        <v>104</v>
      </c>
      <c r="C38" s="10" t="s">
        <v>105</v>
      </c>
      <c r="D38" s="11">
        <f>D39+D42+D43</f>
        <v>300000</v>
      </c>
      <c r="E38" s="11">
        <f>E39+E42+E43</f>
        <v>110000</v>
      </c>
      <c r="F38" s="11">
        <f>G38+H38</f>
        <v>604441</v>
      </c>
      <c r="G38" s="11">
        <f>G39+G42+G43</f>
        <v>290911</v>
      </c>
      <c r="H38" s="11">
        <f>H39+H42+H43</f>
        <v>313530</v>
      </c>
      <c r="I38" s="11">
        <f>I39+I42+I43</f>
        <v>165302</v>
      </c>
      <c r="J38" s="11">
        <f>J39+J42+J43</f>
        <v>0</v>
      </c>
      <c r="K38" s="11">
        <f>F38-I38-J38</f>
        <v>439139</v>
      </c>
    </row>
    <row r="39" spans="1:11" s="6" customFormat="1" ht="22.5" x14ac:dyDescent="0.25">
      <c r="A39" s="10" t="s">
        <v>224</v>
      </c>
      <c r="B39" s="10" t="s">
        <v>107</v>
      </c>
      <c r="C39" s="10" t="s">
        <v>108</v>
      </c>
      <c r="D39" s="11">
        <f>D40+D41</f>
        <v>290000</v>
      </c>
      <c r="E39" s="11">
        <f>E40+E41</f>
        <v>100000</v>
      </c>
      <c r="F39" s="11">
        <f>G39+H39</f>
        <v>604441</v>
      </c>
      <c r="G39" s="11">
        <f>G40+G41</f>
        <v>290911</v>
      </c>
      <c r="H39" s="11">
        <f>H40+H41</f>
        <v>313530</v>
      </c>
      <c r="I39" s="11">
        <f>I40+I41</f>
        <v>165302</v>
      </c>
      <c r="J39" s="11">
        <f>J40+J41</f>
        <v>0</v>
      </c>
      <c r="K39" s="11">
        <f>F39-I39-J39</f>
        <v>439139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150000</v>
      </c>
      <c r="E40" s="11">
        <v>50000</v>
      </c>
      <c r="F40" s="11">
        <f>G40+H40</f>
        <v>432216</v>
      </c>
      <c r="G40" s="11">
        <v>227248</v>
      </c>
      <c r="H40" s="11">
        <v>204968</v>
      </c>
      <c r="I40" s="11">
        <v>94182</v>
      </c>
      <c r="J40" s="11">
        <v>0</v>
      </c>
      <c r="K40" s="11">
        <f>F40-I40-J40</f>
        <v>338034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140000</v>
      </c>
      <c r="E41" s="11">
        <v>50000</v>
      </c>
      <c r="F41" s="11">
        <f>G41+H41</f>
        <v>172225</v>
      </c>
      <c r="G41" s="11">
        <v>63663</v>
      </c>
      <c r="H41" s="11">
        <v>108562</v>
      </c>
      <c r="I41" s="11">
        <v>71120</v>
      </c>
      <c r="J41" s="11">
        <v>0</v>
      </c>
      <c r="K41" s="11">
        <f>F41-I41-J41</f>
        <v>101105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5000</v>
      </c>
      <c r="E42" s="11">
        <v>5000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112</v>
      </c>
      <c r="B43" s="10" t="s">
        <v>119</v>
      </c>
      <c r="C43" s="10" t="s">
        <v>120</v>
      </c>
      <c r="D43" s="11">
        <v>5000</v>
      </c>
      <c r="E43" s="11">
        <v>5000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10000</v>
      </c>
      <c r="E44" s="11">
        <f>E45</f>
        <v>5000</v>
      </c>
      <c r="F44" s="11">
        <f>G44+H44</f>
        <v>3415</v>
      </c>
      <c r="G44" s="11">
        <f>G45</f>
        <v>148</v>
      </c>
      <c r="H44" s="11">
        <f>H45</f>
        <v>3267</v>
      </c>
      <c r="I44" s="11">
        <f>I45</f>
        <v>2678</v>
      </c>
      <c r="J44" s="11">
        <f>J45</f>
        <v>0</v>
      </c>
      <c r="K44" s="11">
        <f>F44-I44-J44</f>
        <v>737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</f>
        <v>10000</v>
      </c>
      <c r="E45" s="11">
        <f>E46</f>
        <v>5000</v>
      </c>
      <c r="F45" s="11">
        <f>G45+H45</f>
        <v>3415</v>
      </c>
      <c r="G45" s="11">
        <f>G46</f>
        <v>148</v>
      </c>
      <c r="H45" s="11">
        <f>H46</f>
        <v>3267</v>
      </c>
      <c r="I45" s="11">
        <f>I46</f>
        <v>2678</v>
      </c>
      <c r="J45" s="11">
        <f>J46</f>
        <v>0</v>
      </c>
      <c r="K45" s="11">
        <f>F45-I45-J45</f>
        <v>737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v>10000</v>
      </c>
      <c r="E46" s="11">
        <v>5000</v>
      </c>
      <c r="F46" s="11">
        <f>G46+H46</f>
        <v>3415</v>
      </c>
      <c r="G46" s="11">
        <v>148</v>
      </c>
      <c r="H46" s="11">
        <v>3267</v>
      </c>
      <c r="I46" s="11">
        <v>2678</v>
      </c>
      <c r="J46" s="11">
        <v>0</v>
      </c>
      <c r="K46" s="11">
        <f>F46-I46-J46</f>
        <v>737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f>D48+D52</f>
        <v>185000</v>
      </c>
      <c r="E47" s="11">
        <f>E48+E52</f>
        <v>80000</v>
      </c>
      <c r="F47" s="11">
        <f>G47+H47</f>
        <v>1151178</v>
      </c>
      <c r="G47" s="11">
        <f>G48+G52</f>
        <v>1013611</v>
      </c>
      <c r="H47" s="11">
        <f>H48+H52</f>
        <v>137567</v>
      </c>
      <c r="I47" s="11">
        <f>I48+I52</f>
        <v>90543</v>
      </c>
      <c r="J47" s="11">
        <f>J48+J52</f>
        <v>0</v>
      </c>
      <c r="K47" s="11">
        <f>F47-I47-J47</f>
        <v>1060635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D49</f>
        <v>30000</v>
      </c>
      <c r="E48" s="11">
        <f>E49</f>
        <v>10000</v>
      </c>
      <c r="F48" s="11">
        <f>G48+H48</f>
        <v>25645</v>
      </c>
      <c r="G48" s="11">
        <f>G49</f>
        <v>8524</v>
      </c>
      <c r="H48" s="11">
        <f>H49</f>
        <v>17121</v>
      </c>
      <c r="I48" s="11">
        <f>I49</f>
        <v>9878</v>
      </c>
      <c r="J48" s="11">
        <f>J49</f>
        <v>0</v>
      </c>
      <c r="K48" s="11">
        <f>F48-I48-J48</f>
        <v>15767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+D50</f>
        <v>30000</v>
      </c>
      <c r="E49" s="11">
        <f>+E50</f>
        <v>10000</v>
      </c>
      <c r="F49" s="11">
        <f>G49+H49</f>
        <v>25645</v>
      </c>
      <c r="G49" s="11">
        <f>+G50</f>
        <v>8524</v>
      </c>
      <c r="H49" s="11">
        <f>+H50</f>
        <v>17121</v>
      </c>
      <c r="I49" s="11">
        <f>+I50</f>
        <v>9878</v>
      </c>
      <c r="J49" s="11">
        <f>+J50</f>
        <v>0</v>
      </c>
      <c r="K49" s="11">
        <f>F49-I49-J49</f>
        <v>15767</v>
      </c>
    </row>
    <row r="50" spans="1:11" s="6" customFormat="1" x14ac:dyDescent="0.25">
      <c r="A50" s="10" t="s">
        <v>225</v>
      </c>
      <c r="B50" s="10" t="s">
        <v>140</v>
      </c>
      <c r="C50" s="10" t="s">
        <v>141</v>
      </c>
      <c r="D50" s="11">
        <f>+D51</f>
        <v>30000</v>
      </c>
      <c r="E50" s="11">
        <f>+E51</f>
        <v>10000</v>
      </c>
      <c r="F50" s="11">
        <f>G50+H50</f>
        <v>25645</v>
      </c>
      <c r="G50" s="11">
        <f>+G51</f>
        <v>8524</v>
      </c>
      <c r="H50" s="11">
        <f>+H51</f>
        <v>17121</v>
      </c>
      <c r="I50" s="11">
        <f>+I51</f>
        <v>9878</v>
      </c>
      <c r="J50" s="11">
        <f>+J51</f>
        <v>0</v>
      </c>
      <c r="K50" s="11">
        <f>F50-I50-J50</f>
        <v>15767</v>
      </c>
    </row>
    <row r="51" spans="1:11" s="6" customFormat="1" ht="22.5" x14ac:dyDescent="0.25">
      <c r="A51" s="10" t="s">
        <v>139</v>
      </c>
      <c r="B51" s="10" t="s">
        <v>143</v>
      </c>
      <c r="C51" s="10" t="s">
        <v>144</v>
      </c>
      <c r="D51" s="11">
        <v>30000</v>
      </c>
      <c r="E51" s="11">
        <v>10000</v>
      </c>
      <c r="F51" s="11">
        <f>G51+H51</f>
        <v>25645</v>
      </c>
      <c r="G51" s="11">
        <v>8524</v>
      </c>
      <c r="H51" s="11">
        <v>17121</v>
      </c>
      <c r="I51" s="11">
        <v>9878</v>
      </c>
      <c r="J51" s="11">
        <v>0</v>
      </c>
      <c r="K51" s="11">
        <f>F51-I51-J51</f>
        <v>15767</v>
      </c>
    </row>
    <row r="52" spans="1:11" s="6" customFormat="1" ht="22.5" x14ac:dyDescent="0.25">
      <c r="A52" s="10" t="s">
        <v>226</v>
      </c>
      <c r="B52" s="10" t="s">
        <v>146</v>
      </c>
      <c r="C52" s="10" t="s">
        <v>147</v>
      </c>
      <c r="D52" s="11">
        <f>D53+D55+D58+D60</f>
        <v>155000</v>
      </c>
      <c r="E52" s="11">
        <f>E53+E55+E58+E60</f>
        <v>70000</v>
      </c>
      <c r="F52" s="11">
        <f>G52+H52</f>
        <v>1125533</v>
      </c>
      <c r="G52" s="11">
        <f>G53+G55+G58+G60</f>
        <v>1005087</v>
      </c>
      <c r="H52" s="11">
        <f>H53+H55+H58+H60</f>
        <v>120446</v>
      </c>
      <c r="I52" s="11">
        <f>I53+I55+I58+I60</f>
        <v>80665</v>
      </c>
      <c r="J52" s="11">
        <f>J53+J55+J58+J60</f>
        <v>0</v>
      </c>
      <c r="K52" s="11">
        <f>F52-I52-J52</f>
        <v>1044868</v>
      </c>
    </row>
    <row r="53" spans="1:11" s="6" customFormat="1" ht="43.5" x14ac:dyDescent="0.25">
      <c r="A53" s="10" t="s">
        <v>227</v>
      </c>
      <c r="B53" s="10" t="s">
        <v>149</v>
      </c>
      <c r="C53" s="10" t="s">
        <v>150</v>
      </c>
      <c r="D53" s="11">
        <f>+D54</f>
        <v>5000</v>
      </c>
      <c r="E53" s="11">
        <f>+E54</f>
        <v>5000</v>
      </c>
      <c r="F53" s="11">
        <f>G53+H53</f>
        <v>183</v>
      </c>
      <c r="G53" s="11">
        <f>+G54</f>
        <v>0</v>
      </c>
      <c r="H53" s="11">
        <f>+H54</f>
        <v>183</v>
      </c>
      <c r="I53" s="11">
        <f>+I54</f>
        <v>183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228</v>
      </c>
      <c r="B54" s="10" t="s">
        <v>152</v>
      </c>
      <c r="C54" s="10" t="s">
        <v>153</v>
      </c>
      <c r="D54" s="11">
        <v>5000</v>
      </c>
      <c r="E54" s="11">
        <v>5000</v>
      </c>
      <c r="F54" s="11">
        <f>G54+H54</f>
        <v>183</v>
      </c>
      <c r="G54" s="11">
        <v>0</v>
      </c>
      <c r="H54" s="11">
        <v>183</v>
      </c>
      <c r="I54" s="11">
        <v>183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229</v>
      </c>
      <c r="B55" s="10" t="s">
        <v>155</v>
      </c>
      <c r="C55" s="10" t="s">
        <v>156</v>
      </c>
      <c r="D55" s="11">
        <f>D56</f>
        <v>240000</v>
      </c>
      <c r="E55" s="11">
        <f>E56</f>
        <v>60000</v>
      </c>
      <c r="F55" s="11">
        <f>G55+H55</f>
        <v>1122275</v>
      </c>
      <c r="G55" s="11">
        <f>G56</f>
        <v>1002042</v>
      </c>
      <c r="H55" s="11">
        <f>H56</f>
        <v>120233</v>
      </c>
      <c r="I55" s="11">
        <f>I56</f>
        <v>80372</v>
      </c>
      <c r="J55" s="11">
        <f>J56</f>
        <v>0</v>
      </c>
      <c r="K55" s="11">
        <f>F55-I55-J55</f>
        <v>1041903</v>
      </c>
    </row>
    <row r="56" spans="1:11" s="6" customFormat="1" ht="22.5" x14ac:dyDescent="0.25">
      <c r="A56" s="10" t="s">
        <v>230</v>
      </c>
      <c r="B56" s="10" t="s">
        <v>158</v>
      </c>
      <c r="C56" s="10" t="s">
        <v>159</v>
      </c>
      <c r="D56" s="11">
        <f>D57</f>
        <v>240000</v>
      </c>
      <c r="E56" s="11">
        <f>E57</f>
        <v>60000</v>
      </c>
      <c r="F56" s="11">
        <f>G56+H56</f>
        <v>1122275</v>
      </c>
      <c r="G56" s="11">
        <f>G57</f>
        <v>1002042</v>
      </c>
      <c r="H56" s="11">
        <f>H57</f>
        <v>120233</v>
      </c>
      <c r="I56" s="11">
        <f>I57</f>
        <v>80372</v>
      </c>
      <c r="J56" s="11">
        <f>J57</f>
        <v>0</v>
      </c>
      <c r="K56" s="11">
        <f>F56-I56-J56</f>
        <v>1041903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240000</v>
      </c>
      <c r="E57" s="11">
        <v>60000</v>
      </c>
      <c r="F57" s="11">
        <f>G57+H57</f>
        <v>1122275</v>
      </c>
      <c r="G57" s="11">
        <v>1002042</v>
      </c>
      <c r="H57" s="11">
        <v>120233</v>
      </c>
      <c r="I57" s="11">
        <v>80372</v>
      </c>
      <c r="J57" s="11">
        <v>0</v>
      </c>
      <c r="K57" s="11">
        <f>F57-I57-J57</f>
        <v>1041903</v>
      </c>
    </row>
    <row r="58" spans="1:11" s="6" customFormat="1" ht="33" x14ac:dyDescent="0.25">
      <c r="A58" s="10" t="s">
        <v>231</v>
      </c>
      <c r="B58" s="10" t="s">
        <v>164</v>
      </c>
      <c r="C58" s="10" t="s">
        <v>165</v>
      </c>
      <c r="D58" s="11">
        <f>+D59</f>
        <v>10000</v>
      </c>
      <c r="E58" s="11">
        <f>+E59</f>
        <v>5000</v>
      </c>
      <c r="F58" s="11">
        <f>G58+H58</f>
        <v>3075</v>
      </c>
      <c r="G58" s="11">
        <f>+G59</f>
        <v>3045</v>
      </c>
      <c r="H58" s="11">
        <f>+H59</f>
        <v>30</v>
      </c>
      <c r="I58" s="11">
        <f>+I59</f>
        <v>110</v>
      </c>
      <c r="J58" s="11">
        <f>+J59</f>
        <v>0</v>
      </c>
      <c r="K58" s="11">
        <f>F58-I58-J58</f>
        <v>2965</v>
      </c>
    </row>
    <row r="59" spans="1:11" s="6" customFormat="1" ht="22.5" x14ac:dyDescent="0.25">
      <c r="A59" s="10" t="s">
        <v>232</v>
      </c>
      <c r="B59" s="10" t="s">
        <v>167</v>
      </c>
      <c r="C59" s="10" t="s">
        <v>168</v>
      </c>
      <c r="D59" s="11">
        <v>10000</v>
      </c>
      <c r="E59" s="11">
        <v>5000</v>
      </c>
      <c r="F59" s="11">
        <f>G59+H59</f>
        <v>3075</v>
      </c>
      <c r="G59" s="11">
        <v>3045</v>
      </c>
      <c r="H59" s="11">
        <v>30</v>
      </c>
      <c r="I59" s="11">
        <v>110</v>
      </c>
      <c r="J59" s="11">
        <v>0</v>
      </c>
      <c r="K59" s="11">
        <f>F59-I59-J59</f>
        <v>2965</v>
      </c>
    </row>
    <row r="60" spans="1:11" s="6" customFormat="1" ht="22.5" x14ac:dyDescent="0.25">
      <c r="A60" s="10" t="s">
        <v>233</v>
      </c>
      <c r="B60" s="10" t="s">
        <v>234</v>
      </c>
      <c r="C60" s="10" t="s">
        <v>235</v>
      </c>
      <c r="D60" s="11">
        <f>+D61</f>
        <v>-100000</v>
      </c>
      <c r="E60" s="11">
        <f>+E61</f>
        <v>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236</v>
      </c>
      <c r="B61" s="10" t="s">
        <v>170</v>
      </c>
      <c r="C61" s="10" t="s">
        <v>171</v>
      </c>
      <c r="D61" s="11">
        <v>-100000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237</v>
      </c>
      <c r="B62" s="10" t="s">
        <v>185</v>
      </c>
      <c r="C62" s="10" t="s">
        <v>186</v>
      </c>
      <c r="D62" s="11">
        <f>D63</f>
        <v>327000</v>
      </c>
      <c r="E62" s="11">
        <f>E63</f>
        <v>21300</v>
      </c>
      <c r="F62" s="11">
        <f>G62+H62</f>
        <v>37655</v>
      </c>
      <c r="G62" s="11">
        <f>G63</f>
        <v>0</v>
      </c>
      <c r="H62" s="11">
        <f>H63</f>
        <v>37655</v>
      </c>
      <c r="I62" s="11">
        <f>I63</f>
        <v>37655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238</v>
      </c>
      <c r="B63" s="10" t="s">
        <v>188</v>
      </c>
      <c r="C63" s="10" t="s">
        <v>189</v>
      </c>
      <c r="D63" s="11">
        <f>D64+D67</f>
        <v>327000</v>
      </c>
      <c r="E63" s="11">
        <f>E64+E67</f>
        <v>21300</v>
      </c>
      <c r="F63" s="11">
        <f>G63+H63</f>
        <v>37655</v>
      </c>
      <c r="G63" s="11">
        <f>G64+G67</f>
        <v>0</v>
      </c>
      <c r="H63" s="11">
        <f>H64+H67</f>
        <v>37655</v>
      </c>
      <c r="I63" s="11">
        <f>I64+I67</f>
        <v>37655</v>
      </c>
      <c r="J63" s="11">
        <f>J64+J67</f>
        <v>0</v>
      </c>
      <c r="K63" s="11">
        <f>F63-I63-J63</f>
        <v>0</v>
      </c>
    </row>
    <row r="64" spans="1:11" s="6" customFormat="1" ht="96" x14ac:dyDescent="0.25">
      <c r="A64" s="10" t="s">
        <v>239</v>
      </c>
      <c r="B64" s="10" t="s">
        <v>191</v>
      </c>
      <c r="C64" s="10" t="s">
        <v>192</v>
      </c>
      <c r="D64" s="11">
        <f>+D65+D66</f>
        <v>227000</v>
      </c>
      <c r="E64" s="11">
        <f>+E65+E66</f>
        <v>21300</v>
      </c>
      <c r="F64" s="11">
        <f>G64+H64</f>
        <v>37655</v>
      </c>
      <c r="G64" s="11">
        <f>+G65+G66</f>
        <v>0</v>
      </c>
      <c r="H64" s="11">
        <f>+H65+H66</f>
        <v>37655</v>
      </c>
      <c r="I64" s="11">
        <f>+I65+I66</f>
        <v>37655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178</v>
      </c>
      <c r="B65" s="10" t="s">
        <v>197</v>
      </c>
      <c r="C65" s="10" t="s">
        <v>198</v>
      </c>
      <c r="D65" s="11">
        <v>160000</v>
      </c>
      <c r="E65" s="11">
        <v>5000</v>
      </c>
      <c r="F65" s="11">
        <f>G65+H65</f>
        <v>21840</v>
      </c>
      <c r="G65" s="11">
        <v>0</v>
      </c>
      <c r="H65" s="11">
        <v>21840</v>
      </c>
      <c r="I65" s="11">
        <v>21840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240</v>
      </c>
      <c r="B66" s="10" t="s">
        <v>200</v>
      </c>
      <c r="C66" s="10" t="s">
        <v>201</v>
      </c>
      <c r="D66" s="11">
        <v>67000</v>
      </c>
      <c r="E66" s="11">
        <v>16300</v>
      </c>
      <c r="F66" s="11">
        <f>G66+H66</f>
        <v>15815</v>
      </c>
      <c r="G66" s="11">
        <v>0</v>
      </c>
      <c r="H66" s="11">
        <v>15815</v>
      </c>
      <c r="I66" s="11">
        <v>15815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193</v>
      </c>
      <c r="B67" s="10" t="s">
        <v>206</v>
      </c>
      <c r="C67" s="10" t="s">
        <v>207</v>
      </c>
      <c r="D67" s="11">
        <f>+D68</f>
        <v>100000</v>
      </c>
      <c r="E67" s="11">
        <f>+E68</f>
        <v>0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241</v>
      </c>
      <c r="B68" s="10" t="s">
        <v>209</v>
      </c>
      <c r="C68" s="10" t="s">
        <v>210</v>
      </c>
      <c r="D68" s="11">
        <v>100000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 t="s">
        <v>213</v>
      </c>
      <c r="F70" s="13"/>
      <c r="G70" s="13"/>
      <c r="H70" s="13"/>
      <c r="I70" s="13" t="s">
        <v>214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714DC-88CB-4EB8-9F8C-78AD2AFAB420}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243</v>
      </c>
      <c r="C11" s="10" t="s">
        <v>21</v>
      </c>
      <c r="D11" s="11">
        <f>D12+D17+D20</f>
        <v>6825437</v>
      </c>
      <c r="E11" s="11">
        <f>E12+E17+E20</f>
        <v>225437</v>
      </c>
      <c r="F11" s="11">
        <f>G11+H11</f>
        <v>46172</v>
      </c>
      <c r="G11" s="11">
        <f>G12+G17+G20</f>
        <v>0</v>
      </c>
      <c r="H11" s="11">
        <f>H12+H17+H20</f>
        <v>46172</v>
      </c>
      <c r="I11" s="11">
        <f>I12+I17+I20</f>
        <v>46172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100000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244</v>
      </c>
      <c r="B13" s="10" t="s">
        <v>131</v>
      </c>
      <c r="C13" s="10" t="s">
        <v>132</v>
      </c>
      <c r="D13" s="11">
        <f>+D14</f>
        <v>100000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217</v>
      </c>
      <c r="B14" s="10" t="s">
        <v>146</v>
      </c>
      <c r="C14" s="10" t="s">
        <v>147</v>
      </c>
      <c r="D14" s="11">
        <f>+D15</f>
        <v>100000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219</v>
      </c>
      <c r="B15" s="10" t="s">
        <v>234</v>
      </c>
      <c r="C15" s="10" t="s">
        <v>235</v>
      </c>
      <c r="D15" s="11">
        <f>+D16</f>
        <v>100000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52</v>
      </c>
      <c r="B16" s="10" t="s">
        <v>173</v>
      </c>
      <c r="C16" s="10" t="s">
        <v>174</v>
      </c>
      <c r="D16" s="11">
        <v>100000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79</v>
      </c>
      <c r="B17" s="10" t="s">
        <v>176</v>
      </c>
      <c r="C17" s="10" t="s">
        <v>177</v>
      </c>
      <c r="D17" s="11">
        <f>D18</f>
        <v>0</v>
      </c>
      <c r="E17" s="11">
        <f>E18</f>
        <v>0</v>
      </c>
      <c r="F17" s="11">
        <f>G17+H17</f>
        <v>46172</v>
      </c>
      <c r="G17" s="11">
        <f>G18</f>
        <v>0</v>
      </c>
      <c r="H17" s="11">
        <f>H18</f>
        <v>46172</v>
      </c>
      <c r="I17" s="11">
        <f>I18</f>
        <v>46172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82</v>
      </c>
      <c r="B18" s="10" t="s">
        <v>179</v>
      </c>
      <c r="C18" s="10" t="s">
        <v>180</v>
      </c>
      <c r="D18" s="11">
        <f>+D19</f>
        <v>0</v>
      </c>
      <c r="E18" s="11">
        <f>+E19</f>
        <v>0</v>
      </c>
      <c r="F18" s="11">
        <f>G18+H18</f>
        <v>46172</v>
      </c>
      <c r="G18" s="11">
        <f>+G19</f>
        <v>0</v>
      </c>
      <c r="H18" s="11">
        <f>+H19</f>
        <v>46172</v>
      </c>
      <c r="I18" s="11">
        <f>+I19</f>
        <v>46172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245</v>
      </c>
      <c r="B19" s="10" t="s">
        <v>182</v>
      </c>
      <c r="C19" s="10" t="s">
        <v>183</v>
      </c>
      <c r="D19" s="11">
        <v>0</v>
      </c>
      <c r="E19" s="11">
        <v>0</v>
      </c>
      <c r="F19" s="11">
        <f>G19+H19</f>
        <v>46172</v>
      </c>
      <c r="G19" s="11">
        <v>0</v>
      </c>
      <c r="H19" s="11">
        <v>46172</v>
      </c>
      <c r="I19" s="11">
        <v>46172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222</v>
      </c>
      <c r="B20" s="10" t="s">
        <v>185</v>
      </c>
      <c r="C20" s="10" t="s">
        <v>186</v>
      </c>
      <c r="D20" s="11">
        <f>D21</f>
        <v>6725437</v>
      </c>
      <c r="E20" s="11">
        <f>E21</f>
        <v>225437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97</v>
      </c>
      <c r="B21" s="10" t="s">
        <v>188</v>
      </c>
      <c r="C21" s="10" t="s">
        <v>189</v>
      </c>
      <c r="D21" s="11">
        <f>D22</f>
        <v>6725437</v>
      </c>
      <c r="E21" s="11">
        <f>E22</f>
        <v>225437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100</v>
      </c>
      <c r="B22" s="10" t="s">
        <v>191</v>
      </c>
      <c r="C22" s="10" t="s">
        <v>192</v>
      </c>
      <c r="D22" s="11">
        <f>+D23+D24</f>
        <v>6725437</v>
      </c>
      <c r="E22" s="11">
        <f>+E23+E24</f>
        <v>225437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223</v>
      </c>
      <c r="B23" s="10" t="s">
        <v>194</v>
      </c>
      <c r="C23" s="10" t="s">
        <v>195</v>
      </c>
      <c r="D23" s="11">
        <v>80000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246</v>
      </c>
      <c r="B24" s="10" t="s">
        <v>203</v>
      </c>
      <c r="C24" s="10" t="s">
        <v>204</v>
      </c>
      <c r="D24" s="11">
        <v>6645437</v>
      </c>
      <c r="E24" s="11">
        <v>225437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211</v>
      </c>
      <c r="B26" s="13"/>
      <c r="C26" s="13"/>
      <c r="D26" s="13"/>
      <c r="E26" s="13" t="s">
        <v>213</v>
      </c>
      <c r="F26" s="13"/>
      <c r="G26" s="13"/>
      <c r="H26" s="13"/>
      <c r="I26" s="13" t="s">
        <v>214</v>
      </c>
      <c r="J26" s="13"/>
      <c r="K26" s="13"/>
      <c r="L26" s="13"/>
    </row>
    <row r="27" spans="1:12" x14ac:dyDescent="0.25">
      <c r="A27" s="3" t="s">
        <v>212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2022-05-16T07:30:05Z</dcterms:created>
  <dcterms:modified xsi:type="dcterms:W3CDTF">2022-05-16T07:30:23Z</dcterms:modified>
</cp:coreProperties>
</file>