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E18" i="1"/>
  <c r="E17" i="1" s="1"/>
  <c r="G18" i="1"/>
  <c r="F18" i="1" s="1"/>
  <c r="K18" i="1" s="1"/>
  <c r="H18" i="1"/>
  <c r="H17" i="1" s="1"/>
  <c r="I18" i="1"/>
  <c r="I17" i="1" s="1"/>
  <c r="J18" i="1"/>
  <c r="J17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4" i="1"/>
  <c r="D23" i="1" s="1"/>
  <c r="E24" i="1"/>
  <c r="E23" i="1" s="1"/>
  <c r="F24" i="1"/>
  <c r="K24" i="1" s="1"/>
  <c r="G24" i="1"/>
  <c r="G23" i="1" s="1"/>
  <c r="F23" i="1" s="1"/>
  <c r="H24" i="1"/>
  <c r="H23" i="1" s="1"/>
  <c r="I24" i="1"/>
  <c r="I23" i="1" s="1"/>
  <c r="J24" i="1"/>
  <c r="J23" i="1" s="1"/>
  <c r="F25" i="1"/>
  <c r="K25" i="1"/>
  <c r="D28" i="1"/>
  <c r="D27" i="1" s="1"/>
  <c r="D26" i="1" s="1"/>
  <c r="E28" i="1"/>
  <c r="E27" i="1" s="1"/>
  <c r="E26" i="1" s="1"/>
  <c r="G28" i="1"/>
  <c r="F28" i="1" s="1"/>
  <c r="K28" i="1" s="1"/>
  <c r="H28" i="1"/>
  <c r="H27" i="1" s="1"/>
  <c r="H26" i="1" s="1"/>
  <c r="I28" i="1"/>
  <c r="I27" i="1" s="1"/>
  <c r="I26" i="1" s="1"/>
  <c r="J28" i="1"/>
  <c r="J27" i="1" s="1"/>
  <c r="J26" i="1" s="1"/>
  <c r="F29" i="1"/>
  <c r="K29" i="1" s="1"/>
  <c r="F30" i="1"/>
  <c r="K30" i="1"/>
  <c r="D31" i="1"/>
  <c r="E31" i="1"/>
  <c r="G31" i="1"/>
  <c r="F31" i="1" s="1"/>
  <c r="K31" i="1" s="1"/>
  <c r="H31" i="1"/>
  <c r="I31" i="1"/>
  <c r="J31" i="1"/>
  <c r="F32" i="1"/>
  <c r="K32" i="1"/>
  <c r="F33" i="1"/>
  <c r="K33" i="1"/>
  <c r="F34" i="1"/>
  <c r="K34" i="1" s="1"/>
  <c r="F35" i="1"/>
  <c r="K35" i="1"/>
  <c r="D37" i="1"/>
  <c r="E37" i="1"/>
  <c r="G37" i="1"/>
  <c r="H37" i="1"/>
  <c r="I37" i="1"/>
  <c r="J37" i="1"/>
  <c r="J36" i="1" s="1"/>
  <c r="F38" i="1"/>
  <c r="K38" i="1"/>
  <c r="F39" i="1"/>
  <c r="K39" i="1"/>
  <c r="F40" i="1"/>
  <c r="K40" i="1" s="1"/>
  <c r="D42" i="1"/>
  <c r="D41" i="1" s="1"/>
  <c r="E42" i="1"/>
  <c r="E41" i="1" s="1"/>
  <c r="G42" i="1"/>
  <c r="G41" i="1" s="1"/>
  <c r="H42" i="1"/>
  <c r="H41" i="1" s="1"/>
  <c r="I42" i="1"/>
  <c r="I41" i="1" s="1"/>
  <c r="J42" i="1"/>
  <c r="J41" i="1" s="1"/>
  <c r="F43" i="1"/>
  <c r="K43" i="1"/>
  <c r="F44" i="1"/>
  <c r="K44" i="1"/>
  <c r="F45" i="1"/>
  <c r="K45" i="1"/>
  <c r="F46" i="1"/>
  <c r="K46" i="1" s="1"/>
  <c r="D48" i="1"/>
  <c r="D47" i="1" s="1"/>
  <c r="E48" i="1"/>
  <c r="E47" i="1" s="1"/>
  <c r="G48" i="1"/>
  <c r="F48" i="1" s="1"/>
  <c r="K48" i="1" s="1"/>
  <c r="H48" i="1"/>
  <c r="H47" i="1" s="1"/>
  <c r="I48" i="1"/>
  <c r="I47" i="1" s="1"/>
  <c r="J48" i="1"/>
  <c r="J47" i="1" s="1"/>
  <c r="F49" i="1"/>
  <c r="K49" i="1"/>
  <c r="D53" i="1"/>
  <c r="D52" i="1" s="1"/>
  <c r="D51" i="1" s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D56" i="1"/>
  <c r="E56" i="1"/>
  <c r="F56" i="1"/>
  <c r="K56" i="1" s="1"/>
  <c r="G56" i="1"/>
  <c r="H56" i="1"/>
  <c r="I56" i="1"/>
  <c r="J56" i="1"/>
  <c r="F57" i="1"/>
  <c r="K57" i="1"/>
  <c r="D59" i="1"/>
  <c r="D58" i="1" s="1"/>
  <c r="E59" i="1"/>
  <c r="E58" i="1" s="1"/>
  <c r="G59" i="1"/>
  <c r="G58" i="1" s="1"/>
  <c r="H59" i="1"/>
  <c r="H58" i="1" s="1"/>
  <c r="I59" i="1"/>
  <c r="I58" i="1" s="1"/>
  <c r="J59" i="1"/>
  <c r="J58" i="1" s="1"/>
  <c r="F60" i="1"/>
  <c r="K60" i="1" s="1"/>
  <c r="F61" i="1"/>
  <c r="K61" i="1"/>
  <c r="F62" i="1"/>
  <c r="K62" i="1"/>
  <c r="I63" i="1"/>
  <c r="D64" i="1"/>
  <c r="D63" i="1" s="1"/>
  <c r="E64" i="1"/>
  <c r="E63" i="1" s="1"/>
  <c r="F64" i="1"/>
  <c r="K64" i="1" s="1"/>
  <c r="G64" i="1"/>
  <c r="G63" i="1" s="1"/>
  <c r="H64" i="1"/>
  <c r="H63" i="1" s="1"/>
  <c r="I64" i="1"/>
  <c r="J64" i="1"/>
  <c r="J63" i="1" s="1"/>
  <c r="F65" i="1"/>
  <c r="K65" i="1"/>
  <c r="D68" i="1"/>
  <c r="D67" i="1" s="1"/>
  <c r="D66" i="1" s="1"/>
  <c r="E68" i="1"/>
  <c r="E67" i="1" s="1"/>
  <c r="E66" i="1" s="1"/>
  <c r="G68" i="1"/>
  <c r="F68" i="1" s="1"/>
  <c r="K68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 s="1"/>
  <c r="F70" i="1"/>
  <c r="K70" i="1"/>
  <c r="F71" i="1"/>
  <c r="K71" i="1"/>
  <c r="F72" i="1"/>
  <c r="K72" i="1"/>
  <c r="D73" i="1"/>
  <c r="E73" i="1"/>
  <c r="G73" i="1"/>
  <c r="F73" i="1" s="1"/>
  <c r="K73" i="1" s="1"/>
  <c r="H73" i="1"/>
  <c r="I73" i="1"/>
  <c r="J73" i="1"/>
  <c r="F74" i="1"/>
  <c r="K74" i="1" s="1"/>
  <c r="J55" i="1" l="1"/>
  <c r="I55" i="1"/>
  <c r="J50" i="1"/>
  <c r="F41" i="1"/>
  <c r="K41" i="1" s="1"/>
  <c r="J16" i="1"/>
  <c r="J15" i="1" s="1"/>
  <c r="J14" i="1" s="1"/>
  <c r="H55" i="1"/>
  <c r="H50" i="1" s="1"/>
  <c r="I50" i="1"/>
  <c r="I36" i="1"/>
  <c r="K23" i="1"/>
  <c r="I16" i="1"/>
  <c r="H36" i="1"/>
  <c r="H16" i="1"/>
  <c r="H15" i="1" s="1"/>
  <c r="F58" i="1"/>
  <c r="K58" i="1" s="1"/>
  <c r="G36" i="1"/>
  <c r="F36" i="1" s="1"/>
  <c r="E55" i="1"/>
  <c r="E50" i="1" s="1"/>
  <c r="E36" i="1"/>
  <c r="E16" i="1"/>
  <c r="E15" i="1" s="1"/>
  <c r="G55" i="1"/>
  <c r="F63" i="1"/>
  <c r="K63" i="1" s="1"/>
  <c r="D55" i="1"/>
  <c r="D50" i="1" s="1"/>
  <c r="D36" i="1"/>
  <c r="D16" i="1"/>
  <c r="G52" i="1"/>
  <c r="F37" i="1"/>
  <c r="K37" i="1" s="1"/>
  <c r="G47" i="1"/>
  <c r="F47" i="1" s="1"/>
  <c r="K47" i="1" s="1"/>
  <c r="F42" i="1"/>
  <c r="K42" i="1" s="1"/>
  <c r="G67" i="1"/>
  <c r="G27" i="1"/>
  <c r="G17" i="1"/>
  <c r="F59" i="1"/>
  <c r="K59" i="1" s="1"/>
  <c r="F27" i="1" l="1"/>
  <c r="K27" i="1" s="1"/>
  <c r="G26" i="1"/>
  <c r="F26" i="1" s="1"/>
  <c r="K26" i="1" s="1"/>
  <c r="K36" i="1"/>
  <c r="F67" i="1"/>
  <c r="K67" i="1" s="1"/>
  <c r="G66" i="1"/>
  <c r="F66" i="1" s="1"/>
  <c r="K66" i="1" s="1"/>
  <c r="J12" i="1"/>
  <c r="J13" i="1"/>
  <c r="F55" i="1"/>
  <c r="K55" i="1" s="1"/>
  <c r="E14" i="1"/>
  <c r="F17" i="1"/>
  <c r="K17" i="1" s="1"/>
  <c r="G16" i="1"/>
  <c r="G51" i="1"/>
  <c r="F52" i="1"/>
  <c r="K52" i="1" s="1"/>
  <c r="I15" i="1"/>
  <c r="I14" i="1" s="1"/>
  <c r="H14" i="1"/>
  <c r="D15" i="1"/>
  <c r="D14" i="1" s="1"/>
  <c r="D12" i="1" l="1"/>
  <c r="D13" i="1"/>
  <c r="H12" i="1"/>
  <c r="H13" i="1"/>
  <c r="I12" i="1"/>
  <c r="I13" i="1"/>
  <c r="F51" i="1"/>
  <c r="K51" i="1" s="1"/>
  <c r="G50" i="1"/>
  <c r="F50" i="1" s="1"/>
  <c r="K50" i="1" s="1"/>
  <c r="F16" i="1"/>
  <c r="K16" i="1" s="1"/>
  <c r="G15" i="1"/>
  <c r="E12" i="1"/>
  <c r="E13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<sst xmlns="http://schemas.openxmlformats.org/spreadsheetml/2006/main" count="216" uniqueCount="216">
  <si>
    <t>JUDETUL  VASLUI</t>
  </si>
  <si>
    <t>PRIMARIA DRANCENI</t>
  </si>
  <si>
    <t>CUI3394333</t>
  </si>
  <si>
    <t xml:space="preserve"> Anexa 12</t>
  </si>
  <si>
    <t>Cont de executie - Venituri - Bugetul local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</si>
  <si>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</si>
  <si>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</si>
  <si>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</si>
  <si>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</si>
  <si>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</si>
  <si>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</si>
  <si>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</si>
  <si>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</si>
  <si>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</si>
  <si>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</si>
  <si>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</si>
  <si>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</si>
  <si>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</si>
  <si>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</si>
  <si>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</si>
  <si>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</si>
  <si>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</si>
  <si>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</si>
  <si>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</si>
  <si>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</si>
  <si>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</si>
  <si>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</si>
  <si>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</si>
  <si>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</si>
  <si>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</si>
  <si>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</si>
  <si>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</si>
  <si>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</si>
  <si>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</si>
  <si>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</si>
  <si>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</si>
  <si>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</si>
  <si>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</si>
  <si>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</si>
  <si>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</si>
  <si>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</si>
  <si>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</si>
  <si>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</si>
  <si>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</si>
  <si>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</si>
  <si>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</si>
  <si>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</si>
  <si>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</si>
  <si>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</si>
  <si>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</si>
  <si>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</si>
  <si>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</si>
  <si>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</si>
  <si>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</si>
  <si>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</si>
  <si>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</si>
  <si>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</si>
  <si>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</si>
  <si>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</si>
  <si>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</si>
  <si>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</si>
  <si>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</si>
  <si>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</si>
  <si>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</si>
  <si>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</si>
  <si>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</si>
  <si>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</si>
  <si>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</si>
  <si>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</si>
  <si>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</si>
  <si>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</si>
  <si>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</si>
  <si>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</si>
  <si>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</si>
  <si>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</si>
  <si>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</si>
  <si>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</si>
  <si>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</si>
  <si>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</si>
  <si>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</si>
  <si>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</si>
  <si>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</si>
  <si>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</si>
  <si>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</si>
  <si>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</si>
  <si>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</si>
  <si>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</si>
  <si>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</si>
  <si>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</si>
  <si>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</si>
  <si>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</si>
  <si>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</si>
  <si>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</si>
  <si>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</si>
  <si>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</si>
  <si>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</si>
  <si>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</si>
  <si>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</si>
  <si>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</si>
  <si>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</si>
  <si>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</si>
  <si>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</si>
  <si>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</si>
  <si>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</si>
  <si>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</si>
  <si>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</si>
  <si>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</si>
  <si>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</si>
  <si>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</si>
  <si>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</si>
  <si>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</si>
  <si>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</si>
  <si>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</si>
  <si>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</si>
  <si>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</si>
  <si>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</si>
  <si>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</si>
  <si>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</si>
  <si>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</si>
  <si>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</si>
  <si>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</si>
  <si>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</si>
  <si>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</si>
  <si>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</si>
  <si>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</si>
  <si>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</si>
  <si>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</si>
  <si>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</si>
  <si>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</si>
  <si>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</si>
  <si>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</si>
  <si>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</si>
  <si>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</si>
  <si>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</si>
  <si>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</si>
  <si>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</si>
  <si>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</si>
  <si>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</si>
  <si>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</si>
  <si>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</si>
  <si>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</si>
  <si>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</si>
  <si>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</si>
  <si>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</si>
  <si>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</si>
  <si>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</si>
  <si>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</si>
  <si>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</si>
  <si>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</si>
  <si>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</si>
  <si>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</si>
  <si>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</si>
  <si>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</si>
  <si>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</si>
  <si>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</si>
  <si>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</si>
  <si>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</si>
  <si>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74</t>
  </si>
  <si>
    <t>Venituri din recuperarea cheltuielilor de judecata, imputatii si despagubiri</t>
  </si>
  <si>
    <t>33.02.28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</si>
  <si>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</si>
  <si>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</si>
  <si>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</si>
  <si>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</si>
  <si>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</si>
  <si>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</si>
  <si>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</si>
  <si>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</si>
  <si>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</si>
  <si>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</si>
  <si>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</si>
  <si>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</si>
  <si>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</si>
  <si>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</si>
  <si>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</si>
  <si>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</si>
  <si>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</si>
  <si>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</si>
  <si>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</si>
  <si>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</si>
  <si>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</si>
  <si>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</si>
  <si>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</si>
  <si>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</si>
  <si>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</si>
  <si>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</si>
  <si>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</si>
  <si>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</si>
  <si>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</si>
  <si>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</si>
  <si>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</si>
  <si>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</si>
  <si>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</si>
  <si>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</si>
  <si>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Planuri si  regulamente de urbanism</t>
  </si>
  <si>
    <t>42.02.05</t>
  </si>
  <si>
    <t>161</t>
  </si>
  <si>
    <t>Subventii pentru acordarea ajutorului pentru incalzirea locuintei cu lemne, carbuni, combustibili petrolieri</t>
  </si>
  <si>
    <t>42.02.34</t>
  </si>
  <si>
    <t>166</t>
  </si>
  <si>
    <t>Subventii din bugetul de stat pentru finantarea sanatatii</t>
  </si>
  <si>
    <t>42.02.41</t>
  </si>
  <si>
    <t>185</t>
  </si>
  <si>
    <t>Finantarea programelor nationale de dezvoltare locala</t>
  </si>
  <si>
    <t>42.02.65</t>
  </si>
  <si>
    <t>189</t>
  </si>
  <si>
    <t>Subventii de la alte administratii (cod. 43.02.01+43.02.04+43.02.07+43.02.08+43.02.20+43.02.21)</t>
  </si>
  <si>
    <t>43.02</t>
  </si>
  <si>
    <t>200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</si>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</sst>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D14+D63+D66</f>
        <v>24045000</v>
      </c>
      <c r="E12" s="11">
        <f>E14+E63+E66</f>
        <v>8684810</v>
      </c>
      <c r="F12" s="11">
        <f>G12+H12</f>
        <v>6751845</v>
      </c>
      <c r="G12" s="11">
        <f>G14+G63+G66</f>
        <v>2875835</v>
      </c>
      <c r="H12" s="11">
        <f>H14+H63+H66</f>
        <v>3876010</v>
      </c>
      <c r="I12" s="11">
        <f>I14+I63+I66</f>
        <v>3278766</v>
      </c>
      <c r="J12" s="11">
        <f>J14+J63+J66</f>
        <v>0</v>
      </c>
      <c r="K12" s="11">
        <f>F12-I12-J12</f>
        <v>3473079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D14-D37+D63</f>
        <v>4111000</v>
      </c>
      <c r="E13" s="11">
        <f>E14-E37+E63</f>
        <v>2258810</v>
      </c>
      <c r="F13" s="11">
        <f>G13+H13</f>
        <v>5062452</v>
      </c>
      <c r="G13" s="11">
        <f>G14-G37+G63</f>
        <v>2875835</v>
      </c>
      <c r="H13" s="11">
        <f>H14-H37+H63</f>
        <v>2186617</v>
      </c>
      <c r="I13" s="11">
        <f>I14-I37+I63</f>
        <v>1589373</v>
      </c>
      <c r="J13" s="11">
        <f>J14-J37+J63</f>
        <v>0</v>
      </c>
      <c r="K13" s="11">
        <f>F13-I13-J13</f>
        <v>3473079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D15+D50</f>
        <v>7302000</v>
      </c>
      <c r="E14" s="11">
        <f>E15+E50</f>
        <v>3928810</v>
      </c>
      <c r="F14" s="11">
        <f>G14+H14</f>
        <v>6605913</v>
      </c>
      <c r="G14" s="11">
        <f>G15+G50</f>
        <v>2875835</v>
      </c>
      <c r="H14" s="11">
        <f>H15+H50</f>
        <v>3730078</v>
      </c>
      <c r="I14" s="11">
        <f>I15+I50</f>
        <v>3132834</v>
      </c>
      <c r="J14" s="11">
        <f>J15+J50</f>
        <v>0</v>
      </c>
      <c r="K14" s="11">
        <f>F14-I14-J14</f>
        <v>3473079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D16+D26+D36+D47</f>
        <v>6486000</v>
      </c>
      <c r="E15" s="11">
        <f>E16+E26+E36+E47</f>
        <v>3206000</v>
      </c>
      <c r="F15" s="11">
        <f>G15+H15</f>
        <v>4300485</v>
      </c>
      <c r="G15" s="11">
        <f>G16+G26+G36+G47</f>
        <v>1099739</v>
      </c>
      <c r="H15" s="11">
        <f>H16+H26+H36+H47</f>
        <v>3200746</v>
      </c>
      <c r="I15" s="11">
        <f>I16+I26+I36+I47</f>
        <v>2816883</v>
      </c>
      <c r="J15" s="11">
        <f>J16+J26+J36+J47</f>
        <v>0</v>
      </c>
      <c r="K15" s="11">
        <f>F15-I15-J15</f>
        <v>1483602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+D17+D23</f>
        <v>1682000</v>
      </c>
      <c r="E16" s="11">
        <f>+E17+E23</f>
        <v>842000</v>
      </c>
      <c r="F16" s="11">
        <f>G16+H16</f>
        <v>942953</v>
      </c>
      <c r="G16" s="11">
        <f>+G17+G23</f>
        <v>94864</v>
      </c>
      <c r="H16" s="11">
        <f>+H17+H23</f>
        <v>848089</v>
      </c>
      <c r="I16" s="11">
        <f>+I17+I23</f>
        <v>822619</v>
      </c>
      <c r="J16" s="11">
        <f>+J17+J23</f>
        <v>0</v>
      </c>
      <c r="K16" s="11">
        <f>F16-I16-J16</f>
        <v>120334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1522000</v>
      </c>
      <c r="E17" s="11">
        <f>E18+E20</f>
        <v>762000</v>
      </c>
      <c r="F17" s="11">
        <f>G17+H17</f>
        <v>776303</v>
      </c>
      <c r="G17" s="11">
        <f>G18+G20</f>
        <v>0</v>
      </c>
      <c r="H17" s="11">
        <f>H18+H20</f>
        <v>776303</v>
      </c>
      <c r="I17" s="11">
        <f>I18+I20</f>
        <v>776303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12000</v>
      </c>
      <c r="E18" s="11">
        <f>+E19</f>
        <v>6000</v>
      </c>
      <c r="F18" s="11">
        <f>G18+H18</f>
        <v>3182</v>
      </c>
      <c r="G18" s="11">
        <f>+G19</f>
        <v>0</v>
      </c>
      <c r="H18" s="11">
        <f>+H19</f>
        <v>3182</v>
      </c>
      <c r="I18" s="11">
        <f>+I19</f>
        <v>3182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12000</v>
      </c>
      <c r="E19" s="11">
        <v>6000</v>
      </c>
      <c r="F19" s="11">
        <f>G19+H19</f>
        <v>3182</v>
      </c>
      <c r="G19" s="11">
        <v>0</v>
      </c>
      <c r="H19" s="11">
        <v>3182</v>
      </c>
      <c r="I19" s="11">
        <v>3182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1510000</v>
      </c>
      <c r="E20" s="11">
        <f>E21+E22</f>
        <v>756000</v>
      </c>
      <c r="F20" s="11">
        <f>G20+H20</f>
        <v>773121</v>
      </c>
      <c r="G20" s="11">
        <f>G21+G22</f>
        <v>0</v>
      </c>
      <c r="H20" s="11">
        <f>H21+H22</f>
        <v>773121</v>
      </c>
      <c r="I20" s="11">
        <f>I21+I22</f>
        <v>773121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1280000</v>
      </c>
      <c r="E21" s="11">
        <v>640000</v>
      </c>
      <c r="F21" s="11">
        <f>G21+H21</f>
        <v>635185</v>
      </c>
      <c r="G21" s="11">
        <v>0</v>
      </c>
      <c r="H21" s="11">
        <v>635185</v>
      </c>
      <c r="I21" s="11">
        <v>635185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230000</v>
      </c>
      <c r="E22" s="11">
        <v>116000</v>
      </c>
      <c r="F22" s="11">
        <f>G22+H22</f>
        <v>137936</v>
      </c>
      <c r="G22" s="11">
        <v>0</v>
      </c>
      <c r="H22" s="11">
        <v>137936</v>
      </c>
      <c r="I22" s="11">
        <v>137936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160000</v>
      </c>
      <c r="E23" s="11">
        <f>E24</f>
        <v>80000</v>
      </c>
      <c r="F23" s="11">
        <f>G23+H23</f>
        <v>166650</v>
      </c>
      <c r="G23" s="11">
        <f>G24</f>
        <v>94864</v>
      </c>
      <c r="H23" s="11">
        <f>H24</f>
        <v>71786</v>
      </c>
      <c r="I23" s="11">
        <f>I24</f>
        <v>46316</v>
      </c>
      <c r="J23" s="11">
        <f>J24</f>
        <v>0</v>
      </c>
      <c r="K23" s="11">
        <f>F23-I23-J23</f>
        <v>120334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</f>
        <v>160000</v>
      </c>
      <c r="E24" s="11">
        <f>E25</f>
        <v>80000</v>
      </c>
      <c r="F24" s="11">
        <f>G24+H24</f>
        <v>166650</v>
      </c>
      <c r="G24" s="11">
        <f>G25</f>
        <v>94864</v>
      </c>
      <c r="H24" s="11">
        <f>H25</f>
        <v>71786</v>
      </c>
      <c r="I24" s="11">
        <f>I25</f>
        <v>46316</v>
      </c>
      <c r="J24" s="11">
        <f>J25</f>
        <v>0</v>
      </c>
      <c r="K24" s="11">
        <f>F24-I24-J24</f>
        <v>120334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v>160000</v>
      </c>
      <c r="E25" s="11">
        <v>80000</v>
      </c>
      <c r="F25" s="11">
        <f>G25+H25</f>
        <v>166650</v>
      </c>
      <c r="G25" s="11">
        <v>94864</v>
      </c>
      <c r="H25" s="11">
        <v>71786</v>
      </c>
      <c r="I25" s="11">
        <v>46316</v>
      </c>
      <c r="J25" s="11">
        <v>0</v>
      </c>
      <c r="K25" s="11">
        <f>F25-I25-J25</f>
        <v>120334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f>D27</f>
        <v>1407000</v>
      </c>
      <c r="E26" s="11">
        <f>E27</f>
        <v>601000</v>
      </c>
      <c r="F26" s="11">
        <f>G26+H26</f>
        <v>1496795</v>
      </c>
      <c r="G26" s="11">
        <f>G27</f>
        <v>913770</v>
      </c>
      <c r="H26" s="11">
        <f>H27</f>
        <v>583025</v>
      </c>
      <c r="I26" s="11">
        <f>I27</f>
        <v>256085</v>
      </c>
      <c r="J26" s="11">
        <f>J27</f>
        <v>0</v>
      </c>
      <c r="K26" s="11">
        <f>F26-I26-J26</f>
        <v>1240710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D28+D31+D35</f>
        <v>1407000</v>
      </c>
      <c r="E27" s="11">
        <f>E28+E31+E35</f>
        <v>601000</v>
      </c>
      <c r="F27" s="11">
        <f>G27+H27</f>
        <v>1496795</v>
      </c>
      <c r="G27" s="11">
        <f>G28+G31+G35</f>
        <v>913770</v>
      </c>
      <c r="H27" s="11">
        <f>H28+H31+H35</f>
        <v>583025</v>
      </c>
      <c r="I27" s="11">
        <f>I28+I31+I35</f>
        <v>256085</v>
      </c>
      <c r="J27" s="11">
        <f>J28+J31+J35</f>
        <v>0</v>
      </c>
      <c r="K27" s="11">
        <f>F27-I27-J27</f>
        <v>1240710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</f>
        <v>165000</v>
      </c>
      <c r="E28" s="11">
        <f>E29+E30</f>
        <v>80000</v>
      </c>
      <c r="F28" s="11">
        <f>G28+H28</f>
        <v>151512</v>
      </c>
      <c r="G28" s="11">
        <f>G29+G30</f>
        <v>77373</v>
      </c>
      <c r="H28" s="11">
        <f>H29+H30</f>
        <v>74139</v>
      </c>
      <c r="I28" s="11">
        <f>I29+I30</f>
        <v>47605</v>
      </c>
      <c r="J28" s="11">
        <f>J29+J30</f>
        <v>0</v>
      </c>
      <c r="K28" s="11">
        <f>F28-I28-J28</f>
        <v>103907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120000</v>
      </c>
      <c r="E29" s="11">
        <v>60000</v>
      </c>
      <c r="F29" s="11">
        <f>G29+H29</f>
        <v>125078</v>
      </c>
      <c r="G29" s="11">
        <v>77177</v>
      </c>
      <c r="H29" s="11">
        <v>47901</v>
      </c>
      <c r="I29" s="11">
        <v>30996</v>
      </c>
      <c r="J29" s="11">
        <v>0</v>
      </c>
      <c r="K29" s="11">
        <f>F29-I29-J29</f>
        <v>94082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45000</v>
      </c>
      <c r="E30" s="11">
        <v>20000</v>
      </c>
      <c r="F30" s="11">
        <f>G30+H30</f>
        <v>26434</v>
      </c>
      <c r="G30" s="11">
        <v>196</v>
      </c>
      <c r="H30" s="11">
        <v>26238</v>
      </c>
      <c r="I30" s="11">
        <v>16609</v>
      </c>
      <c r="J30" s="11">
        <v>0</v>
      </c>
      <c r="K30" s="11">
        <f>F30-I30-J30</f>
        <v>9825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D32+D33+D34</f>
        <v>1240000</v>
      </c>
      <c r="E31" s="11">
        <f>E32+E33+E34</f>
        <v>520000</v>
      </c>
      <c r="F31" s="11">
        <f>G31+H31</f>
        <v>1345118</v>
      </c>
      <c r="G31" s="11">
        <f>G32+G33+G34</f>
        <v>836397</v>
      </c>
      <c r="H31" s="11">
        <f>H32+H33+H34</f>
        <v>508721</v>
      </c>
      <c r="I31" s="11">
        <f>I32+I33+I34</f>
        <v>208315</v>
      </c>
      <c r="J31" s="11">
        <f>J32+J33+J34</f>
        <v>0</v>
      </c>
      <c r="K31" s="11">
        <f>F31-I31-J31</f>
        <v>1136803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v>355000</v>
      </c>
      <c r="E32" s="11">
        <v>160000</v>
      </c>
      <c r="F32" s="11">
        <f>G32+H32</f>
        <v>397605</v>
      </c>
      <c r="G32" s="11">
        <v>204296</v>
      </c>
      <c r="H32" s="11">
        <v>193309</v>
      </c>
      <c r="I32" s="11">
        <v>84062</v>
      </c>
      <c r="J32" s="11">
        <v>0</v>
      </c>
      <c r="K32" s="11">
        <f>F32-I32-J32</f>
        <v>313543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v>20000</v>
      </c>
      <c r="E33" s="11">
        <v>10000</v>
      </c>
      <c r="F33" s="11">
        <f>G33+H33</f>
        <v>28862</v>
      </c>
      <c r="G33" s="11">
        <v>13894</v>
      </c>
      <c r="H33" s="11">
        <v>14968</v>
      </c>
      <c r="I33" s="11">
        <v>1903</v>
      </c>
      <c r="J33" s="11">
        <v>0</v>
      </c>
      <c r="K33" s="11">
        <f>F33-I33-J33</f>
        <v>26959</v>
      </c>
    </row>
    <row r="34" spans="1:11" s="6" customFormat="1" x14ac:dyDescent="0.25">
      <c r="A34" s="10" t="s">
        <v>88</v>
      </c>
      <c r="B34" s="10" t="s">
        <v>89</v>
      </c>
      <c r="C34" s="10" t="s">
        <v>90</v>
      </c>
      <c r="D34" s="11">
        <v>865000</v>
      </c>
      <c r="E34" s="11">
        <v>350000</v>
      </c>
      <c r="F34" s="11">
        <f>G34+H34</f>
        <v>918651</v>
      </c>
      <c r="G34" s="11">
        <v>618207</v>
      </c>
      <c r="H34" s="11">
        <v>300444</v>
      </c>
      <c r="I34" s="11">
        <v>122350</v>
      </c>
      <c r="J34" s="11">
        <v>0</v>
      </c>
      <c r="K34" s="11">
        <f>F34-I34-J34</f>
        <v>796301</v>
      </c>
    </row>
    <row r="35" spans="1:11" s="6" customFormat="1" x14ac:dyDescent="0.25">
      <c r="A35" s="10" t="s">
        <v>91</v>
      </c>
      <c r="B35" s="10" t="s">
        <v>92</v>
      </c>
      <c r="C35" s="10" t="s">
        <v>93</v>
      </c>
      <c r="D35" s="11">
        <v>2000</v>
      </c>
      <c r="E35" s="11">
        <v>1000</v>
      </c>
      <c r="F35" s="11">
        <f>G35+H35</f>
        <v>165</v>
      </c>
      <c r="G35" s="11">
        <v>0</v>
      </c>
      <c r="H35" s="11">
        <v>165</v>
      </c>
      <c r="I35" s="11">
        <v>165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f>D37+D41</f>
        <v>3395000</v>
      </c>
      <c r="E36" s="11">
        <f>E37+E41</f>
        <v>1762000</v>
      </c>
      <c r="F36" s="11">
        <f>G36+H36</f>
        <v>1860668</v>
      </c>
      <c r="G36" s="11">
        <f>G37+G41</f>
        <v>91105</v>
      </c>
      <c r="H36" s="11">
        <f>H37+H41</f>
        <v>1769563</v>
      </c>
      <c r="I36" s="11">
        <f>I37+I41</f>
        <v>1738110</v>
      </c>
      <c r="J36" s="11">
        <f>J37+J41</f>
        <v>0</v>
      </c>
      <c r="K36" s="11">
        <f>F36-I36-J36</f>
        <v>122558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f>+D38+D39+D40</f>
        <v>3191000</v>
      </c>
      <c r="E37" s="11">
        <f>+E38+E39+E40</f>
        <v>1670000</v>
      </c>
      <c r="F37" s="11">
        <f>G37+H37</f>
        <v>1670000</v>
      </c>
      <c r="G37" s="11">
        <f>+G38+G39+G40</f>
        <v>0</v>
      </c>
      <c r="H37" s="11">
        <f>+H38+H39+H40</f>
        <v>1670000</v>
      </c>
      <c r="I37" s="11">
        <f>+I38+I39+I40</f>
        <v>1670000</v>
      </c>
      <c r="J37" s="11">
        <f>+J38+J39+J40</f>
        <v>0</v>
      </c>
      <c r="K37" s="11">
        <f>F37-I37-J37</f>
        <v>0</v>
      </c>
    </row>
    <row r="38" spans="1:11" s="6" customFormat="1" ht="43.5" x14ac:dyDescent="0.25">
      <c r="A38" s="10" t="s">
        <v>100</v>
      </c>
      <c r="B38" s="10" t="s">
        <v>101</v>
      </c>
      <c r="C38" s="10" t="s">
        <v>102</v>
      </c>
      <c r="D38" s="11">
        <v>2521000</v>
      </c>
      <c r="E38" s="11">
        <v>1332000</v>
      </c>
      <c r="F38" s="11">
        <f>G38+H38</f>
        <v>1332000</v>
      </c>
      <c r="G38" s="11">
        <v>0</v>
      </c>
      <c r="H38" s="11">
        <v>1332000</v>
      </c>
      <c r="I38" s="11">
        <v>1332000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50000</v>
      </c>
      <c r="E39" s="11">
        <v>28000</v>
      </c>
      <c r="F39" s="11">
        <f>G39+H39</f>
        <v>28000</v>
      </c>
      <c r="G39" s="11">
        <v>0</v>
      </c>
      <c r="H39" s="11">
        <v>28000</v>
      </c>
      <c r="I39" s="11">
        <v>28000</v>
      </c>
      <c r="J39" s="11">
        <v>0</v>
      </c>
      <c r="K39" s="11">
        <f>F39-I39-J39</f>
        <v>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620000</v>
      </c>
      <c r="E40" s="11">
        <v>310000</v>
      </c>
      <c r="F40" s="11">
        <f>G40+H40</f>
        <v>310000</v>
      </c>
      <c r="G40" s="11">
        <v>0</v>
      </c>
      <c r="H40" s="11">
        <v>310000</v>
      </c>
      <c r="I40" s="11">
        <v>310000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109</v>
      </c>
      <c r="B41" s="10" t="s">
        <v>110</v>
      </c>
      <c r="C41" s="10" t="s">
        <v>111</v>
      </c>
      <c r="D41" s="11">
        <f>D42+D45+D46</f>
        <v>204000</v>
      </c>
      <c r="E41" s="11">
        <f>E42+E45+E46</f>
        <v>92000</v>
      </c>
      <c r="F41" s="11">
        <f>G41+H41</f>
        <v>190668</v>
      </c>
      <c r="G41" s="11">
        <f>G42+G45+G46</f>
        <v>91105</v>
      </c>
      <c r="H41" s="11">
        <f>H42+H45+H46</f>
        <v>99563</v>
      </c>
      <c r="I41" s="11">
        <f>I42+I45+I46</f>
        <v>68110</v>
      </c>
      <c r="J41" s="11">
        <f>J42+J45+J46</f>
        <v>0</v>
      </c>
      <c r="K41" s="11">
        <f>F41-I41-J41</f>
        <v>122558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D43+D44</f>
        <v>200000</v>
      </c>
      <c r="E42" s="11">
        <f>E43+E44</f>
        <v>90000</v>
      </c>
      <c r="F42" s="11">
        <f>G42+H42</f>
        <v>190299</v>
      </c>
      <c r="G42" s="11">
        <f>G43+G44</f>
        <v>91105</v>
      </c>
      <c r="H42" s="11">
        <f>H43+H44</f>
        <v>99194</v>
      </c>
      <c r="I42" s="11">
        <f>I43+I44</f>
        <v>67741</v>
      </c>
      <c r="J42" s="11">
        <f>J43+J44</f>
        <v>0</v>
      </c>
      <c r="K42" s="11">
        <f>F42-I42-J42</f>
        <v>122558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160000</v>
      </c>
      <c r="E43" s="11">
        <v>70000</v>
      </c>
      <c r="F43" s="11">
        <f>G43+H43</f>
        <v>158799</v>
      </c>
      <c r="G43" s="11">
        <v>91100</v>
      </c>
      <c r="H43" s="11">
        <v>67699</v>
      </c>
      <c r="I43" s="11">
        <v>37803</v>
      </c>
      <c r="J43" s="11">
        <v>0</v>
      </c>
      <c r="K43" s="11">
        <f>F43-I43-J43</f>
        <v>120996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v>40000</v>
      </c>
      <c r="E44" s="11">
        <v>20000</v>
      </c>
      <c r="F44" s="11">
        <f>G44+H44</f>
        <v>31500</v>
      </c>
      <c r="G44" s="11">
        <v>5</v>
      </c>
      <c r="H44" s="11">
        <v>31495</v>
      </c>
      <c r="I44" s="11">
        <v>29938</v>
      </c>
      <c r="J44" s="11">
        <v>0</v>
      </c>
      <c r="K44" s="11">
        <f>F44-I44-J44</f>
        <v>1562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v>0</v>
      </c>
      <c r="E45" s="11">
        <v>0</v>
      </c>
      <c r="F45" s="11">
        <f>G45+H45</f>
        <v>2</v>
      </c>
      <c r="G45" s="11">
        <v>0</v>
      </c>
      <c r="H45" s="11">
        <v>2</v>
      </c>
      <c r="I45" s="11">
        <v>2</v>
      </c>
      <c r="J45" s="11">
        <v>0</v>
      </c>
      <c r="K45" s="11">
        <f>F45-I45-J45</f>
        <v>0</v>
      </c>
    </row>
    <row r="46" spans="1:11" s="6" customFormat="1" ht="33" x14ac:dyDescent="0.25">
      <c r="A46" s="10" t="s">
        <v>124</v>
      </c>
      <c r="B46" s="10" t="s">
        <v>125</v>
      </c>
      <c r="C46" s="10" t="s">
        <v>126</v>
      </c>
      <c r="D46" s="11">
        <v>4000</v>
      </c>
      <c r="E46" s="11">
        <v>2000</v>
      </c>
      <c r="F46" s="11">
        <f>G46+H46</f>
        <v>367</v>
      </c>
      <c r="G46" s="11">
        <v>0</v>
      </c>
      <c r="H46" s="11">
        <v>367</v>
      </c>
      <c r="I46" s="11">
        <v>367</v>
      </c>
      <c r="J46" s="11">
        <v>0</v>
      </c>
      <c r="K46" s="11">
        <f>F46-I46-J46</f>
        <v>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2000</v>
      </c>
      <c r="E47" s="11">
        <f>E48</f>
        <v>1000</v>
      </c>
      <c r="F47" s="11">
        <f>G47+H47</f>
        <v>69</v>
      </c>
      <c r="G47" s="11">
        <f>G48</f>
        <v>0</v>
      </c>
      <c r="H47" s="11">
        <f>H48</f>
        <v>69</v>
      </c>
      <c r="I47" s="11">
        <f>I48</f>
        <v>69</v>
      </c>
      <c r="J47" s="11">
        <f>J48</f>
        <v>0</v>
      </c>
      <c r="K47" s="11">
        <f>F47-I47-J47</f>
        <v>0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</f>
        <v>2000</v>
      </c>
      <c r="E48" s="11">
        <f>E49</f>
        <v>1000</v>
      </c>
      <c r="F48" s="11">
        <f>G48+H48</f>
        <v>69</v>
      </c>
      <c r="G48" s="11">
        <f>G49</f>
        <v>0</v>
      </c>
      <c r="H48" s="11">
        <f>H49</f>
        <v>69</v>
      </c>
      <c r="I48" s="11">
        <f>I49</f>
        <v>69</v>
      </c>
      <c r="J48" s="11">
        <f>J49</f>
        <v>0</v>
      </c>
      <c r="K48" s="11">
        <f>F48-I48-J48</f>
        <v>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v>2000</v>
      </c>
      <c r="E49" s="11">
        <v>1000</v>
      </c>
      <c r="F49" s="11">
        <f>G49+H49</f>
        <v>69</v>
      </c>
      <c r="G49" s="11">
        <v>0</v>
      </c>
      <c r="H49" s="11">
        <v>69</v>
      </c>
      <c r="I49" s="11">
        <v>69</v>
      </c>
      <c r="J49" s="11">
        <v>0</v>
      </c>
      <c r="K49" s="11">
        <f>F49-I49-J49</f>
        <v>0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f>D51+D55</f>
        <v>816000</v>
      </c>
      <c r="E50" s="11">
        <f>E51+E55</f>
        <v>722810</v>
      </c>
      <c r="F50" s="11">
        <f>G50+H50</f>
        <v>2305428</v>
      </c>
      <c r="G50" s="11">
        <f>G51+G55</f>
        <v>1776096</v>
      </c>
      <c r="H50" s="11">
        <f>H51+H55</f>
        <v>529332</v>
      </c>
      <c r="I50" s="11">
        <f>I51+I55</f>
        <v>315951</v>
      </c>
      <c r="J50" s="11">
        <f>J51+J55</f>
        <v>0</v>
      </c>
      <c r="K50" s="11">
        <f>F50-I50-J50</f>
        <v>1989477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12000</v>
      </c>
      <c r="E51" s="11">
        <f>E52</f>
        <v>6000</v>
      </c>
      <c r="F51" s="11">
        <f>G51+H51</f>
        <v>11421</v>
      </c>
      <c r="G51" s="11">
        <f>G52</f>
        <v>1</v>
      </c>
      <c r="H51" s="11">
        <f>H52</f>
        <v>11420</v>
      </c>
      <c r="I51" s="11">
        <f>I52</f>
        <v>3147</v>
      </c>
      <c r="J51" s="11">
        <f>J52</f>
        <v>0</v>
      </c>
      <c r="K51" s="11">
        <f>F51-I51-J51</f>
        <v>8274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+D53</f>
        <v>12000</v>
      </c>
      <c r="E52" s="11">
        <f>+E53</f>
        <v>6000</v>
      </c>
      <c r="F52" s="11">
        <f>G52+H52</f>
        <v>11421</v>
      </c>
      <c r="G52" s="11">
        <f>+G53</f>
        <v>1</v>
      </c>
      <c r="H52" s="11">
        <f>+H53</f>
        <v>11420</v>
      </c>
      <c r="I52" s="11">
        <f>+I53</f>
        <v>3147</v>
      </c>
      <c r="J52" s="11">
        <f>+J53</f>
        <v>0</v>
      </c>
      <c r="K52" s="11">
        <f>F52-I52-J52</f>
        <v>8274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f>D54</f>
        <v>12000</v>
      </c>
      <c r="E53" s="11">
        <f>E54</f>
        <v>6000</v>
      </c>
      <c r="F53" s="11">
        <f>G53+H53</f>
        <v>11421</v>
      </c>
      <c r="G53" s="11">
        <f>G54</f>
        <v>1</v>
      </c>
      <c r="H53" s="11">
        <f>H54</f>
        <v>11420</v>
      </c>
      <c r="I53" s="11">
        <f>I54</f>
        <v>3147</v>
      </c>
      <c r="J53" s="11">
        <f>J54</f>
        <v>0</v>
      </c>
      <c r="K53" s="11">
        <f>F53-I53-J53</f>
        <v>8274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12000</v>
      </c>
      <c r="E54" s="11">
        <v>6000</v>
      </c>
      <c r="F54" s="11">
        <f>G54+H54</f>
        <v>11421</v>
      </c>
      <c r="G54" s="11">
        <v>1</v>
      </c>
      <c r="H54" s="11">
        <v>11420</v>
      </c>
      <c r="I54" s="11">
        <v>3147</v>
      </c>
      <c r="J54" s="11">
        <v>0</v>
      </c>
      <c r="K54" s="11">
        <f>F54-I54-J54</f>
        <v>8274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D56+D58</f>
        <v>804000</v>
      </c>
      <c r="E55" s="11">
        <f>E56+E58</f>
        <v>716810</v>
      </c>
      <c r="F55" s="11">
        <f>G55+H55</f>
        <v>2294007</v>
      </c>
      <c r="G55" s="11">
        <f>G56+G58</f>
        <v>1776095</v>
      </c>
      <c r="H55" s="11">
        <f>H56+H58</f>
        <v>517912</v>
      </c>
      <c r="I55" s="11">
        <f>I56+I58</f>
        <v>312804</v>
      </c>
      <c r="J55" s="11">
        <f>J56+J58</f>
        <v>0</v>
      </c>
      <c r="K55" s="11">
        <f>F55-I55-J55</f>
        <v>1981203</v>
      </c>
    </row>
    <row r="56" spans="1:11" s="6" customFormat="1" ht="43.5" x14ac:dyDescent="0.25">
      <c r="A56" s="10" t="s">
        <v>154</v>
      </c>
      <c r="B56" s="10" t="s">
        <v>155</v>
      </c>
      <c r="C56" s="10" t="s">
        <v>156</v>
      </c>
      <c r="D56" s="11">
        <f>+D57</f>
        <v>4000</v>
      </c>
      <c r="E56" s="11">
        <f>+E57</f>
        <v>2000</v>
      </c>
      <c r="F56" s="11">
        <f>G56+H56</f>
        <v>1775</v>
      </c>
      <c r="G56" s="11">
        <f>+G57</f>
        <v>0</v>
      </c>
      <c r="H56" s="11">
        <f>+H57</f>
        <v>1775</v>
      </c>
      <c r="I56" s="11">
        <f>+I57</f>
        <v>1775</v>
      </c>
      <c r="J56" s="11">
        <f>+J57</f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4000</v>
      </c>
      <c r="E57" s="11">
        <v>2000</v>
      </c>
      <c r="F57" s="11">
        <f>G57+H57</f>
        <v>1775</v>
      </c>
      <c r="G57" s="11">
        <v>0</v>
      </c>
      <c r="H57" s="11">
        <v>1775</v>
      </c>
      <c r="I57" s="11">
        <v>1775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800000</v>
      </c>
      <c r="E58" s="11">
        <f>E59</f>
        <v>714810</v>
      </c>
      <c r="F58" s="11">
        <f>G58+H58</f>
        <v>2292232</v>
      </c>
      <c r="G58" s="11">
        <f>G59</f>
        <v>1776095</v>
      </c>
      <c r="H58" s="11">
        <f>H59</f>
        <v>516137</v>
      </c>
      <c r="I58" s="11">
        <f>I59</f>
        <v>311029</v>
      </c>
      <c r="J58" s="11">
        <f>J59</f>
        <v>0</v>
      </c>
      <c r="K58" s="11">
        <f>F58-I58-J58</f>
        <v>1981203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800000</v>
      </c>
      <c r="E59" s="11">
        <f>E60</f>
        <v>714810</v>
      </c>
      <c r="F59" s="11">
        <f>G59+H59</f>
        <v>2292232</v>
      </c>
      <c r="G59" s="11">
        <f>G60</f>
        <v>1776095</v>
      </c>
      <c r="H59" s="11">
        <f>H60</f>
        <v>516137</v>
      </c>
      <c r="I59" s="11">
        <f>I60</f>
        <v>311029</v>
      </c>
      <c r="J59" s="11">
        <f>J60</f>
        <v>0</v>
      </c>
      <c r="K59" s="11">
        <f>F59-I59-J59</f>
        <v>1981203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v>800000</v>
      </c>
      <c r="E60" s="11">
        <v>714810</v>
      </c>
      <c r="F60" s="11">
        <f>G60+H60</f>
        <v>2292232</v>
      </c>
      <c r="G60" s="11">
        <v>1776095</v>
      </c>
      <c r="H60" s="11">
        <v>516137</v>
      </c>
      <c r="I60" s="11">
        <v>311029</v>
      </c>
      <c r="J60" s="11">
        <v>0</v>
      </c>
      <c r="K60" s="11">
        <f>F60-I60-J60</f>
        <v>1981203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-2100460</v>
      </c>
      <c r="E61" s="11">
        <v>-1253460</v>
      </c>
      <c r="F61" s="11">
        <f>G61+H61</f>
        <v>-185773</v>
      </c>
      <c r="G61" s="11">
        <v>0</v>
      </c>
      <c r="H61" s="11">
        <v>-185773</v>
      </c>
      <c r="I61" s="11">
        <v>-185773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2100460</v>
      </c>
      <c r="E62" s="11">
        <v>1253460</v>
      </c>
      <c r="F62" s="11">
        <f>G62+H62</f>
        <v>185773</v>
      </c>
      <c r="G62" s="11">
        <v>0</v>
      </c>
      <c r="H62" s="11">
        <v>185773</v>
      </c>
      <c r="I62" s="11">
        <v>185773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0</v>
      </c>
      <c r="E63" s="11">
        <f>E64</f>
        <v>0</v>
      </c>
      <c r="F63" s="11">
        <f>G63+H63</f>
        <v>126539</v>
      </c>
      <c r="G63" s="11">
        <f>G64</f>
        <v>0</v>
      </c>
      <c r="H63" s="11">
        <f>H64</f>
        <v>126539</v>
      </c>
      <c r="I63" s="11">
        <f>I64</f>
        <v>126539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0</v>
      </c>
      <c r="E64" s="11">
        <f>+E65</f>
        <v>0</v>
      </c>
      <c r="F64" s="11">
        <f>G64+H64</f>
        <v>126539</v>
      </c>
      <c r="G64" s="11">
        <f>+G65</f>
        <v>0</v>
      </c>
      <c r="H64" s="11">
        <f>+H65</f>
        <v>126539</v>
      </c>
      <c r="I64" s="11">
        <f>+I65</f>
        <v>126539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0</v>
      </c>
      <c r="F65" s="11">
        <f>G65+H65</f>
        <v>126539</v>
      </c>
      <c r="G65" s="11">
        <v>0</v>
      </c>
      <c r="H65" s="11">
        <v>126539</v>
      </c>
      <c r="I65" s="11">
        <v>126539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16743000</v>
      </c>
      <c r="E66" s="11">
        <f>E67</f>
        <v>4756000</v>
      </c>
      <c r="F66" s="11">
        <f>G66+H66</f>
        <v>19393</v>
      </c>
      <c r="G66" s="11">
        <f>G67</f>
        <v>0</v>
      </c>
      <c r="H66" s="11">
        <f>H67</f>
        <v>19393</v>
      </c>
      <c r="I66" s="11">
        <f>I67</f>
        <v>19393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D68+D73</f>
        <v>16743000</v>
      </c>
      <c r="E67" s="11">
        <f>E68+E73</f>
        <v>4756000</v>
      </c>
      <c r="F67" s="11">
        <f>G67+H67</f>
        <v>19393</v>
      </c>
      <c r="G67" s="11">
        <f>G68+G73</f>
        <v>0</v>
      </c>
      <c r="H67" s="11">
        <f>H68+H73</f>
        <v>19393</v>
      </c>
      <c r="I67" s="11">
        <f>I68+I73</f>
        <v>19393</v>
      </c>
      <c r="J67" s="11">
        <f>J68+J73</f>
        <v>0</v>
      </c>
      <c r="K67" s="11">
        <f>F67-I67-J67</f>
        <v>0</v>
      </c>
    </row>
    <row r="68" spans="1:12" s="6" customFormat="1" ht="75" x14ac:dyDescent="0.25">
      <c r="A68" s="10" t="s">
        <v>190</v>
      </c>
      <c r="B68" s="10" t="s">
        <v>191</v>
      </c>
      <c r="C68" s="10" t="s">
        <v>192</v>
      </c>
      <c r="D68" s="11">
        <f>+D69+D70+D71+D72</f>
        <v>16653000</v>
      </c>
      <c r="E68" s="11">
        <f>+E69+E70+E71+E72</f>
        <v>4666000</v>
      </c>
      <c r="F68" s="11">
        <f>G68+H68</f>
        <v>19393</v>
      </c>
      <c r="G68" s="11">
        <f>+G69+G70+G71+G72</f>
        <v>0</v>
      </c>
      <c r="H68" s="11">
        <f>+H69+H70+H71+H72</f>
        <v>19393</v>
      </c>
      <c r="I68" s="11">
        <f>+I69+I70+I71+I72</f>
        <v>19393</v>
      </c>
      <c r="J68" s="11">
        <f>+J69+J70+J71+J72</f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v>25000</v>
      </c>
      <c r="E69" s="11">
        <v>25000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v>30000</v>
      </c>
      <c r="E70" s="11">
        <v>1000</v>
      </c>
      <c r="F70" s="11">
        <f>G70+H70</f>
        <v>992</v>
      </c>
      <c r="G70" s="11">
        <v>0</v>
      </c>
      <c r="H70" s="11">
        <v>992</v>
      </c>
      <c r="I70" s="11">
        <v>992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40000</v>
      </c>
      <c r="E71" s="11">
        <v>20000</v>
      </c>
      <c r="F71" s="11">
        <f>G71+H71</f>
        <v>18401</v>
      </c>
      <c r="G71" s="11">
        <v>0</v>
      </c>
      <c r="H71" s="11">
        <v>18401</v>
      </c>
      <c r="I71" s="11">
        <v>18401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16558000</v>
      </c>
      <c r="E72" s="11">
        <v>4620000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</f>
        <v>90000</v>
      </c>
      <c r="E73" s="11">
        <f>+E74</f>
        <v>90000</v>
      </c>
      <c r="F73" s="11">
        <f>G73+H73</f>
        <v>0</v>
      </c>
      <c r="G73" s="11">
        <f>+G74</f>
        <v>0</v>
      </c>
      <c r="H73" s="11">
        <f>+H74</f>
        <v>0</v>
      </c>
      <c r="I73" s="11">
        <f>+I74</f>
        <v>0</v>
      </c>
      <c r="J73" s="11">
        <f>+J74</f>
        <v>0</v>
      </c>
      <c r="K73" s="11">
        <f>F73-I73-J73</f>
        <v>0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90000</v>
      </c>
      <c r="E74" s="11">
        <v>90000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214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/>
      <c r="F77" s="3"/>
      <c r="G77" s="3"/>
      <c r="H77" s="3"/>
      <c r="I77" s="3" t="s">
        <v>215</v>
      </c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5">
    <mergeCell ref="K8:K10"/>
    <mergeCell ref="A76:D76"/>
    <mergeCell ref="A77:D77"/>
    <mergeCell ref="E76:H76"/>
    <mergeCell ref="E77:H77"/>
    <mergeCell ref="I76:L76"/>
    <mergeCell ref="I77:L77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2017-07-26T08:10:34Z</dcterms:created>
  <dcterms:modified xsi:type="dcterms:W3CDTF">2017-07-26T08:10:37Z</dcterms:modified>
</cp:coreProperties>
</file>