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E18" i="1"/>
  <c r="E17" i="1" s="1"/>
  <c r="E16" i="1" s="1"/>
  <c r="E15" i="1" s="1"/>
  <c r="G18" i="1"/>
  <c r="F18" i="1" s="1"/>
  <c r="K18" i="1" s="1"/>
  <c r="H18" i="1"/>
  <c r="H17" i="1" s="1"/>
  <c r="I18" i="1"/>
  <c r="I17" i="1" s="1"/>
  <c r="I16" i="1" s="1"/>
  <c r="J18" i="1"/>
  <c r="J17" i="1" s="1"/>
  <c r="J16" i="1" s="1"/>
  <c r="J15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4" i="1"/>
  <c r="D23" i="1" s="1"/>
  <c r="E24" i="1"/>
  <c r="E23" i="1" s="1"/>
  <c r="F24" i="1"/>
  <c r="K24" i="1" s="1"/>
  <c r="G24" i="1"/>
  <c r="G23" i="1" s="1"/>
  <c r="H24" i="1"/>
  <c r="H23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 s="1"/>
  <c r="F30" i="1"/>
  <c r="K30" i="1"/>
  <c r="D31" i="1"/>
  <c r="E31" i="1"/>
  <c r="G31" i="1"/>
  <c r="F31" i="1" s="1"/>
  <c r="K31" i="1" s="1"/>
  <c r="H31" i="1"/>
  <c r="I31" i="1"/>
  <c r="J31" i="1"/>
  <c r="F32" i="1"/>
  <c r="K32" i="1" s="1"/>
  <c r="F33" i="1"/>
  <c r="K33" i="1"/>
  <c r="F34" i="1"/>
  <c r="K34" i="1" s="1"/>
  <c r="F35" i="1"/>
  <c r="K35" i="1"/>
  <c r="D37" i="1"/>
  <c r="E37" i="1"/>
  <c r="E36" i="1" s="1"/>
  <c r="G37" i="1"/>
  <c r="G36" i="1" s="1"/>
  <c r="H37" i="1"/>
  <c r="I37" i="1"/>
  <c r="I36" i="1" s="1"/>
  <c r="J37" i="1"/>
  <c r="J36" i="1" s="1"/>
  <c r="F38" i="1"/>
  <c r="K38" i="1" s="1"/>
  <c r="F39" i="1"/>
  <c r="K39" i="1"/>
  <c r="F40" i="1"/>
  <c r="K40" i="1" s="1"/>
  <c r="D42" i="1"/>
  <c r="D41" i="1" s="1"/>
  <c r="E42" i="1"/>
  <c r="E41" i="1" s="1"/>
  <c r="F42" i="1"/>
  <c r="K42" i="1" s="1"/>
  <c r="G42" i="1"/>
  <c r="G41" i="1" s="1"/>
  <c r="H42" i="1"/>
  <c r="H41" i="1" s="1"/>
  <c r="I42" i="1"/>
  <c r="I41" i="1" s="1"/>
  <c r="J42" i="1"/>
  <c r="J41" i="1" s="1"/>
  <c r="F43" i="1"/>
  <c r="K43" i="1"/>
  <c r="F44" i="1"/>
  <c r="K44" i="1" s="1"/>
  <c r="F45" i="1"/>
  <c r="K45" i="1"/>
  <c r="D47" i="1"/>
  <c r="D46" i="1" s="1"/>
  <c r="E47" i="1"/>
  <c r="E46" i="1" s="1"/>
  <c r="G47" i="1"/>
  <c r="G46" i="1" s="1"/>
  <c r="H47" i="1"/>
  <c r="H46" i="1" s="1"/>
  <c r="I47" i="1"/>
  <c r="I46" i="1" s="1"/>
  <c r="J47" i="1"/>
  <c r="J46" i="1" s="1"/>
  <c r="F48" i="1"/>
  <c r="K48" i="1" s="1"/>
  <c r="D52" i="1"/>
  <c r="D51" i="1" s="1"/>
  <c r="D50" i="1" s="1"/>
  <c r="E52" i="1"/>
  <c r="E51" i="1" s="1"/>
  <c r="E50" i="1" s="1"/>
  <c r="F52" i="1"/>
  <c r="K52" i="1" s="1"/>
  <c r="G52" i="1"/>
  <c r="G51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5" i="1"/>
  <c r="D54" i="1" s="1"/>
  <c r="E55" i="1"/>
  <c r="G55" i="1"/>
  <c r="F55" i="1" s="1"/>
  <c r="K55" i="1" s="1"/>
  <c r="H55" i="1"/>
  <c r="I55" i="1"/>
  <c r="J55" i="1"/>
  <c r="F56" i="1"/>
  <c r="K56" i="1" s="1"/>
  <c r="D58" i="1"/>
  <c r="D57" i="1" s="1"/>
  <c r="E58" i="1"/>
  <c r="E57" i="1" s="1"/>
  <c r="F58" i="1"/>
  <c r="K58" i="1" s="1"/>
  <c r="G58" i="1"/>
  <c r="G57" i="1" s="1"/>
  <c r="H58" i="1"/>
  <c r="H57" i="1" s="1"/>
  <c r="I58" i="1"/>
  <c r="I57" i="1" s="1"/>
  <c r="J58" i="1"/>
  <c r="J57" i="1" s="1"/>
  <c r="F59" i="1"/>
  <c r="K59" i="1"/>
  <c r="F60" i="1"/>
  <c r="K60" i="1" s="1"/>
  <c r="F61" i="1"/>
  <c r="K61" i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F67" i="1"/>
  <c r="K67" i="1" s="1"/>
  <c r="F68" i="1"/>
  <c r="K68" i="1"/>
  <c r="D69" i="1"/>
  <c r="E69" i="1"/>
  <c r="G69" i="1"/>
  <c r="F69" i="1" s="1"/>
  <c r="K69" i="1" s="1"/>
  <c r="H69" i="1"/>
  <c r="I69" i="1"/>
  <c r="J69" i="1"/>
  <c r="F70" i="1"/>
  <c r="K70" i="1" s="1"/>
  <c r="I54" i="1" l="1"/>
  <c r="I49" i="1" s="1"/>
  <c r="E14" i="1"/>
  <c r="H54" i="1"/>
  <c r="H49" i="1"/>
  <c r="D16" i="1"/>
  <c r="F57" i="1"/>
  <c r="K57" i="1" s="1"/>
  <c r="F51" i="1"/>
  <c r="K51" i="1" s="1"/>
  <c r="G50" i="1"/>
  <c r="F46" i="1"/>
  <c r="K46" i="1" s="1"/>
  <c r="D36" i="1"/>
  <c r="E54" i="1"/>
  <c r="E49" i="1"/>
  <c r="D49" i="1"/>
  <c r="F23" i="1"/>
  <c r="K23" i="1" s="1"/>
  <c r="H16" i="1"/>
  <c r="F36" i="1"/>
  <c r="K36" i="1" s="1"/>
  <c r="F41" i="1"/>
  <c r="K41" i="1" s="1"/>
  <c r="I15" i="1"/>
  <c r="F63" i="1"/>
  <c r="K63" i="1" s="1"/>
  <c r="G62" i="1"/>
  <c r="F62" i="1" s="1"/>
  <c r="K62" i="1" s="1"/>
  <c r="J54" i="1"/>
  <c r="J49" i="1"/>
  <c r="J14" i="1" s="1"/>
  <c r="H36" i="1"/>
  <c r="G54" i="1"/>
  <c r="F54" i="1" s="1"/>
  <c r="K54" i="1" s="1"/>
  <c r="F64" i="1"/>
  <c r="K64" i="1" s="1"/>
  <c r="F37" i="1"/>
  <c r="K37" i="1" s="1"/>
  <c r="G27" i="1"/>
  <c r="G17" i="1"/>
  <c r="F47" i="1"/>
  <c r="K47" i="1" s="1"/>
  <c r="J12" i="1" l="1"/>
  <c r="J13" i="1"/>
  <c r="F50" i="1"/>
  <c r="K50" i="1" s="1"/>
  <c r="G49" i="1"/>
  <c r="F49" i="1" s="1"/>
  <c r="K49" i="1" s="1"/>
  <c r="E12" i="1"/>
  <c r="E13" i="1"/>
  <c r="I14" i="1"/>
  <c r="H15" i="1"/>
  <c r="H14" i="1" s="1"/>
  <c r="F17" i="1"/>
  <c r="K17" i="1" s="1"/>
  <c r="G16" i="1"/>
  <c r="F27" i="1"/>
  <c r="K27" i="1" s="1"/>
  <c r="G26" i="1"/>
  <c r="F26" i="1" s="1"/>
  <c r="K26" i="1" s="1"/>
  <c r="D15" i="1"/>
  <c r="D14" i="1" s="1"/>
  <c r="H12" i="1" l="1"/>
  <c r="H13" i="1"/>
  <c r="I12" i="1"/>
  <c r="I13" i="1"/>
  <c r="D12" i="1"/>
  <c r="D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<sst xmlns="http://schemas.openxmlformats.org/spreadsheetml/2006/main" count="204" uniqueCount="204">
  <si>
    <t>JUDETUL  VASLUI</t>
  </si>
  <si>
    <t>PRIMARIA DRANCENI</t>
  </si>
  <si>
    <t>CUI3394333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</si>
  <si>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</si>
  <si>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</si>
  <si>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</si>
  <si>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</si>
  <si>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</si>
  <si>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</si>
  <si>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</si>
  <si>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</si>
  <si>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</si>
  <si>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</si>
  <si>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</si>
  <si>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</si>
  <si>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</si>
  <si>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</si>
  <si>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</si>
  <si>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</si>
  <si>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</si>
  <si>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</si>
  <si>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</si>
  <si>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</si>
  <si>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</si>
  <si>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</si>
  <si>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</si>
  <si>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</si>
  <si>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</si>
  <si>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</si>
  <si>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</si>
  <si>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</si>
  <si>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</si>
  <si>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</si>
  <si>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</si>
  <si>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</si>
  <si>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</si>
  <si>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</si>
  <si>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</si>
  <si>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</si>
  <si>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</si>
  <si>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</si>
  <si>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</si>
  <si>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</si>
  <si>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</si>
  <si>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</si>
  <si>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</si>
  <si>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</si>
  <si>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</si>
  <si>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</si>
  <si>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</si>
  <si>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</si>
  <si>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</si>
  <si>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</si>
  <si>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</si>
  <si>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</si>
  <si>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</si>
  <si>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</si>
  <si>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</si>
  <si>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</si>
  <si>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</si>
  <si>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</si>
  <si>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</si>
  <si>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</si>
  <si>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</si>
  <si>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</si>
  <si>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</si>
  <si>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</si>
  <si>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</si>
  <si>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</si>
  <si>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</si>
  <si>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</si>
  <si>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</si>
  <si>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</si>
  <si>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</si>
  <si>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</si>
  <si>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</si>
  <si>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</si>
  <si>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</si>
  <si>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</si>
  <si>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</si>
  <si>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</si>
  <si>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</si>
  <si>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</si>
  <si>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</si>
  <si>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</si>
  <si>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</si>
  <si>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</si>
  <si>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</si>
  <si>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</si>
  <si>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</si>
  <si>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</si>
  <si>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</si>
  <si>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</si>
  <si>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</si>
  <si>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</si>
  <si>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</si>
  <si>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</si>
  <si>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</si>
  <si>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</si>
  <si>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</si>
  <si>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</si>
  <si>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</si>
  <si>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</si>
  <si>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</si>
  <si>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</si>
  <si>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</si>
  <si>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</si>
  <si>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</si>
  <si>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</si>
  <si>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</si>
  <si>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</si>
  <si>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</si>
  <si>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</si>
  <si>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</si>
  <si>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</si>
  <si>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</si>
  <si>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</si>
  <si>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</si>
  <si>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</si>
  <si>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</si>
  <si>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</si>
  <si>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</si>
  <si>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</si>
  <si>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</si>
  <si>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</si>
  <si>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</si>
  <si>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</si>
  <si>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</si>
  <si>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</si>
  <si>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</si>
  <si>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</si>
  <si>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</si>
  <si>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</si>
  <si>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</si>
  <si>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</si>
  <si>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</si>
  <si>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</si>
  <si>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</si>
  <si>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</si>
  <si>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</si>
  <si>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</si>
  <si>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</si>
  <si>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</si>
  <si>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</si>
  <si>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</si>
  <si>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</si>
  <si>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</si>
  <si>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</si>
  <si>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</si>
  <si>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</si>
  <si>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</si>
  <si>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</si>
  <si>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</si>
  <si>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</si>
  <si>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</si>
  <si>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</si>
  <si>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</si>
  <si>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</si>
  <si>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</si>
  <si>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</si>
  <si>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</si>
  <si>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</si>
  <si>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</si>
  <si>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</si>
  <si>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</si>
  <si>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</si>
  <si>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</si>
  <si>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</si>
  <si>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</si>
  <si>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</si>
  <si>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</si>
  <si>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</si>
  <si>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</si>
  <si>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</si>
  <si>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</si>
  <si>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</si>
  <si>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</si>
  <si>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</si>
  <si>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</si>
  <si>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</si>
  <si>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</si>
  <si>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132</t>
  </si>
  <si>
    <t>Planuri si  regulamente de urbanism</t>
  </si>
  <si>
    <t>42.02.05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</si>
  <si>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</si>
  <si>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</si>
  <si>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</si>
  <si>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</si>
  <si>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</si>
  <si>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</si>
  <si>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184</t>
  </si>
  <si>
    <t>Finantarea programelor nationale de dezvoltare locala</t>
  </si>
  <si>
    <t>42.02.65</t>
  </si>
  <si>
    <t>188</t>
  </si>
  <si>
    <t>Subventii de la alte administratii (cod. 43.02.01+43.02.04+43.02.07+43.02.08+43.02.20+43.02.21)</t>
  </si>
  <si>
    <t>43.02</t>
  </si>
  <si>
    <t>199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</si>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</sst>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D14+D62</f>
        <v>24045000</v>
      </c>
      <c r="E12" s="11">
        <f>E14+E62</f>
        <v>1735720</v>
      </c>
      <c r="F12" s="11">
        <f>G12+H12</f>
        <v>4976386</v>
      </c>
      <c r="G12" s="11">
        <f>G14+G62</f>
        <v>2875835</v>
      </c>
      <c r="H12" s="11">
        <f>H14+H62</f>
        <v>2100551</v>
      </c>
      <c r="I12" s="11">
        <f>I14+I62</f>
        <v>1563861</v>
      </c>
      <c r="J12" s="11">
        <f>J14+J62</f>
        <v>0</v>
      </c>
      <c r="K12" s="11">
        <f>F12-I12-J12</f>
        <v>3412525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D14-D37</f>
        <v>4111000</v>
      </c>
      <c r="E13" s="11">
        <f>E14-E37</f>
        <v>919720</v>
      </c>
      <c r="F13" s="11">
        <f>G13+H13</f>
        <v>4212944</v>
      </c>
      <c r="G13" s="11">
        <f>G14-G37</f>
        <v>2875835</v>
      </c>
      <c r="H13" s="11">
        <f>H14-H37</f>
        <v>1337109</v>
      </c>
      <c r="I13" s="11">
        <f>I14-I37</f>
        <v>800419</v>
      </c>
      <c r="J13" s="11">
        <f>J14-J37</f>
        <v>0</v>
      </c>
      <c r="K13" s="11">
        <f>F13-I13-J13</f>
        <v>3412525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D15+D49</f>
        <v>7302000</v>
      </c>
      <c r="E14" s="11">
        <f>E15+E49</f>
        <v>1724720</v>
      </c>
      <c r="F14" s="11">
        <f>G14+H14</f>
        <v>4965944</v>
      </c>
      <c r="G14" s="11">
        <f>G15+G49</f>
        <v>2875835</v>
      </c>
      <c r="H14" s="11">
        <f>H15+H49</f>
        <v>2090109</v>
      </c>
      <c r="I14" s="11">
        <f>I15+I49</f>
        <v>1553419</v>
      </c>
      <c r="J14" s="11">
        <f>J15+J49</f>
        <v>0</v>
      </c>
      <c r="K14" s="11">
        <f>F14-I14-J14</f>
        <v>3412525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D16+D26+D36+D46</f>
        <v>6486000</v>
      </c>
      <c r="E15" s="11">
        <f>E16+E26+E36+E46</f>
        <v>1478000</v>
      </c>
      <c r="F15" s="11">
        <f>G15+H15</f>
        <v>2944460</v>
      </c>
      <c r="G15" s="11">
        <f>G16+G26+G36+G46</f>
        <v>1099739</v>
      </c>
      <c r="H15" s="11">
        <f>H16+H26+H36+H46</f>
        <v>1844721</v>
      </c>
      <c r="I15" s="11">
        <f>I16+I26+I36+I46</f>
        <v>1410372</v>
      </c>
      <c r="J15" s="11">
        <f>J16+J26+J36+J46</f>
        <v>0</v>
      </c>
      <c r="K15" s="11">
        <f>F15-I15-J15</f>
        <v>1534088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+D17+D23</f>
        <v>1682000</v>
      </c>
      <c r="E16" s="11">
        <f>+E17+E23</f>
        <v>421000</v>
      </c>
      <c r="F16" s="11">
        <f>G16+H16</f>
        <v>537213</v>
      </c>
      <c r="G16" s="11">
        <f>+G17+G23</f>
        <v>94864</v>
      </c>
      <c r="H16" s="11">
        <f>+H17+H23</f>
        <v>442349</v>
      </c>
      <c r="I16" s="11">
        <f>+I17+I23</f>
        <v>409731</v>
      </c>
      <c r="J16" s="11">
        <f>+J17+J23</f>
        <v>0</v>
      </c>
      <c r="K16" s="11">
        <f>F16-I16-J16</f>
        <v>127482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1522000</v>
      </c>
      <c r="E17" s="11">
        <f>E18+E20</f>
        <v>381000</v>
      </c>
      <c r="F17" s="11">
        <f>G17+H17</f>
        <v>375142</v>
      </c>
      <c r="G17" s="11">
        <f>G18+G20</f>
        <v>0</v>
      </c>
      <c r="H17" s="11">
        <f>H18+H20</f>
        <v>375142</v>
      </c>
      <c r="I17" s="11">
        <f>I18+I20</f>
        <v>375142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12000</v>
      </c>
      <c r="E18" s="11">
        <f>+E19</f>
        <v>3000</v>
      </c>
      <c r="F18" s="11">
        <f>G18+H18</f>
        <v>2483</v>
      </c>
      <c r="G18" s="11">
        <f>+G19</f>
        <v>0</v>
      </c>
      <c r="H18" s="11">
        <f>+H19</f>
        <v>2483</v>
      </c>
      <c r="I18" s="11">
        <f>+I19</f>
        <v>2483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12000</v>
      </c>
      <c r="E19" s="11">
        <v>3000</v>
      </c>
      <c r="F19" s="11">
        <f>G19+H19</f>
        <v>2483</v>
      </c>
      <c r="G19" s="11">
        <v>0</v>
      </c>
      <c r="H19" s="11">
        <v>2483</v>
      </c>
      <c r="I19" s="11">
        <v>2483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1510000</v>
      </c>
      <c r="E20" s="11">
        <f>E21+E22</f>
        <v>378000</v>
      </c>
      <c r="F20" s="11">
        <f>G20+H20</f>
        <v>372659</v>
      </c>
      <c r="G20" s="11">
        <f>G21+G22</f>
        <v>0</v>
      </c>
      <c r="H20" s="11">
        <f>H21+H22</f>
        <v>372659</v>
      </c>
      <c r="I20" s="11">
        <f>I21+I22</f>
        <v>372659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1280000</v>
      </c>
      <c r="E21" s="11">
        <v>320000</v>
      </c>
      <c r="F21" s="11">
        <f>G21+H21</f>
        <v>310031</v>
      </c>
      <c r="G21" s="11">
        <v>0</v>
      </c>
      <c r="H21" s="11">
        <v>310031</v>
      </c>
      <c r="I21" s="11">
        <v>310031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230000</v>
      </c>
      <c r="E22" s="11">
        <v>58000</v>
      </c>
      <c r="F22" s="11">
        <f>G22+H22</f>
        <v>62628</v>
      </c>
      <c r="G22" s="11">
        <v>0</v>
      </c>
      <c r="H22" s="11">
        <v>62628</v>
      </c>
      <c r="I22" s="11">
        <v>62628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160000</v>
      </c>
      <c r="E23" s="11">
        <f>E24</f>
        <v>40000</v>
      </c>
      <c r="F23" s="11">
        <f>G23+H23</f>
        <v>162071</v>
      </c>
      <c r="G23" s="11">
        <f>G24</f>
        <v>94864</v>
      </c>
      <c r="H23" s="11">
        <f>H24</f>
        <v>67207</v>
      </c>
      <c r="I23" s="11">
        <f>I24</f>
        <v>34589</v>
      </c>
      <c r="J23" s="11">
        <f>J24</f>
        <v>0</v>
      </c>
      <c r="K23" s="11">
        <f>F23-I23-J23</f>
        <v>127482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160000</v>
      </c>
      <c r="E24" s="11">
        <f>E25</f>
        <v>40000</v>
      </c>
      <c r="F24" s="11">
        <f>G24+H24</f>
        <v>162071</v>
      </c>
      <c r="G24" s="11">
        <f>G25</f>
        <v>94864</v>
      </c>
      <c r="H24" s="11">
        <f>H25</f>
        <v>67207</v>
      </c>
      <c r="I24" s="11">
        <f>I25</f>
        <v>34589</v>
      </c>
      <c r="J24" s="11">
        <f>J25</f>
        <v>0</v>
      </c>
      <c r="K24" s="11">
        <f>F24-I24-J24</f>
        <v>127482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160000</v>
      </c>
      <c r="E25" s="11">
        <v>40000</v>
      </c>
      <c r="F25" s="11">
        <f>G25+H25</f>
        <v>162071</v>
      </c>
      <c r="G25" s="11">
        <v>94864</v>
      </c>
      <c r="H25" s="11">
        <v>67207</v>
      </c>
      <c r="I25" s="11">
        <v>34589</v>
      </c>
      <c r="J25" s="11">
        <v>0</v>
      </c>
      <c r="K25" s="11">
        <f>F25-I25-J25</f>
        <v>127482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1407000</v>
      </c>
      <c r="E26" s="11">
        <f>E27</f>
        <v>210500</v>
      </c>
      <c r="F26" s="11">
        <f>G26+H26</f>
        <v>1472989</v>
      </c>
      <c r="G26" s="11">
        <f>G27</f>
        <v>913770</v>
      </c>
      <c r="H26" s="11">
        <f>H27</f>
        <v>559219</v>
      </c>
      <c r="I26" s="11">
        <f>I27</f>
        <v>207624</v>
      </c>
      <c r="J26" s="11">
        <f>J27</f>
        <v>0</v>
      </c>
      <c r="K26" s="11">
        <f>F26-I26-J26</f>
        <v>1265365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D28+D31+D35</f>
        <v>1407000</v>
      </c>
      <c r="E27" s="11">
        <f>E28+E31+E35</f>
        <v>210500</v>
      </c>
      <c r="F27" s="11">
        <f>G27+H27</f>
        <v>1472989</v>
      </c>
      <c r="G27" s="11">
        <f>G28+G31+G35</f>
        <v>913770</v>
      </c>
      <c r="H27" s="11">
        <f>H28+H31+H35</f>
        <v>559219</v>
      </c>
      <c r="I27" s="11">
        <f>I28+I31+I35</f>
        <v>207624</v>
      </c>
      <c r="J27" s="11">
        <f>J28+J31+J35</f>
        <v>0</v>
      </c>
      <c r="K27" s="11">
        <f>F27-I27-J27</f>
        <v>1265365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165000</v>
      </c>
      <c r="E28" s="11">
        <f>E29+E30</f>
        <v>35000</v>
      </c>
      <c r="F28" s="11">
        <f>G28+H28</f>
        <v>153850</v>
      </c>
      <c r="G28" s="11">
        <f>G29+G30</f>
        <v>77373</v>
      </c>
      <c r="H28" s="11">
        <f>H29+H30</f>
        <v>76477</v>
      </c>
      <c r="I28" s="11">
        <f>I29+I30</f>
        <v>37660</v>
      </c>
      <c r="J28" s="11">
        <f>J29+J30</f>
        <v>0</v>
      </c>
      <c r="K28" s="11">
        <f>F28-I28-J28</f>
        <v>116190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30000</v>
      </c>
      <c r="F29" s="11">
        <f>G29+H29</f>
        <v>125814</v>
      </c>
      <c r="G29" s="11">
        <v>77177</v>
      </c>
      <c r="H29" s="11">
        <v>48637</v>
      </c>
      <c r="I29" s="11">
        <v>25141</v>
      </c>
      <c r="J29" s="11">
        <v>0</v>
      </c>
      <c r="K29" s="11">
        <f>F29-I29-J29</f>
        <v>100673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45000</v>
      </c>
      <c r="E30" s="11">
        <v>5000</v>
      </c>
      <c r="F30" s="11">
        <f>G30+H30</f>
        <v>28036</v>
      </c>
      <c r="G30" s="11">
        <v>196</v>
      </c>
      <c r="H30" s="11">
        <v>27840</v>
      </c>
      <c r="I30" s="11">
        <v>12519</v>
      </c>
      <c r="J30" s="11">
        <v>0</v>
      </c>
      <c r="K30" s="11">
        <f>F30-I30-J30</f>
        <v>15517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1240000</v>
      </c>
      <c r="E31" s="11">
        <f>E32+E33+E34</f>
        <v>175000</v>
      </c>
      <c r="F31" s="11">
        <f>G31+H31</f>
        <v>1319139</v>
      </c>
      <c r="G31" s="11">
        <f>G32+G33+G34</f>
        <v>836397</v>
      </c>
      <c r="H31" s="11">
        <f>H32+H33+H34</f>
        <v>482742</v>
      </c>
      <c r="I31" s="11">
        <f>I32+I33+I34</f>
        <v>169964</v>
      </c>
      <c r="J31" s="11">
        <f>J32+J33+J34</f>
        <v>0</v>
      </c>
      <c r="K31" s="11">
        <f>F31-I31-J31</f>
        <v>1149175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355000</v>
      </c>
      <c r="E32" s="11">
        <v>70000</v>
      </c>
      <c r="F32" s="11">
        <f>G32+H32</f>
        <v>391488</v>
      </c>
      <c r="G32" s="11">
        <v>204296</v>
      </c>
      <c r="H32" s="11">
        <v>187192</v>
      </c>
      <c r="I32" s="11">
        <v>67563</v>
      </c>
      <c r="J32" s="11">
        <v>0</v>
      </c>
      <c r="K32" s="11">
        <f>F32-I32-J32</f>
        <v>323925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20000</v>
      </c>
      <c r="E33" s="11">
        <v>5000</v>
      </c>
      <c r="F33" s="11">
        <f>G33+H33</f>
        <v>28456</v>
      </c>
      <c r="G33" s="11">
        <v>13894</v>
      </c>
      <c r="H33" s="11">
        <v>14562</v>
      </c>
      <c r="I33" s="11">
        <v>1357</v>
      </c>
      <c r="J33" s="11">
        <v>0</v>
      </c>
      <c r="K33" s="11">
        <f>F33-I33-J33</f>
        <v>27099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865000</v>
      </c>
      <c r="E34" s="11">
        <v>100000</v>
      </c>
      <c r="F34" s="11">
        <f>G34+H34</f>
        <v>899195</v>
      </c>
      <c r="G34" s="11">
        <v>618207</v>
      </c>
      <c r="H34" s="11">
        <v>280988</v>
      </c>
      <c r="I34" s="11">
        <v>101044</v>
      </c>
      <c r="J34" s="11">
        <v>0</v>
      </c>
      <c r="K34" s="11">
        <f>F34-I34-J34</f>
        <v>798151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2000</v>
      </c>
      <c r="E35" s="11">
        <v>500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D37+D41</f>
        <v>3395000</v>
      </c>
      <c r="E36" s="11">
        <f>E37+E41</f>
        <v>846000</v>
      </c>
      <c r="F36" s="11">
        <f>G36+H36</f>
        <v>934189</v>
      </c>
      <c r="G36" s="11">
        <f>G37+G41</f>
        <v>91105</v>
      </c>
      <c r="H36" s="11">
        <f>H37+H41</f>
        <v>843084</v>
      </c>
      <c r="I36" s="11">
        <f>I37+I41</f>
        <v>792948</v>
      </c>
      <c r="J36" s="11">
        <f>J37+J41</f>
        <v>0</v>
      </c>
      <c r="K36" s="11">
        <f>F36-I36-J36</f>
        <v>141241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f>+D38+D39+D40</f>
        <v>3191000</v>
      </c>
      <c r="E37" s="11">
        <f>+E38+E39+E40</f>
        <v>805000</v>
      </c>
      <c r="F37" s="11">
        <f>G37+H37</f>
        <v>753000</v>
      </c>
      <c r="G37" s="11">
        <f>+G38+G39+G40</f>
        <v>0</v>
      </c>
      <c r="H37" s="11">
        <f>+H38+H39+H40</f>
        <v>753000</v>
      </c>
      <c r="I37" s="11">
        <f>+I38+I39+I40</f>
        <v>753000</v>
      </c>
      <c r="J37" s="11">
        <f>+J38+J39+J40</f>
        <v>0</v>
      </c>
      <c r="K37" s="11">
        <f>F37-I37-J37</f>
        <v>0</v>
      </c>
    </row>
    <row r="38" spans="1:11" s="6" customFormat="1" ht="43.5" x14ac:dyDescent="0.25">
      <c r="A38" s="10" t="s">
        <v>100</v>
      </c>
      <c r="B38" s="10" t="s">
        <v>101</v>
      </c>
      <c r="C38" s="10" t="s">
        <v>102</v>
      </c>
      <c r="D38" s="11">
        <v>2521000</v>
      </c>
      <c r="E38" s="11">
        <v>637000</v>
      </c>
      <c r="F38" s="11">
        <f>G38+H38</f>
        <v>598000</v>
      </c>
      <c r="G38" s="11">
        <v>0</v>
      </c>
      <c r="H38" s="11">
        <v>598000</v>
      </c>
      <c r="I38" s="11">
        <v>598000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50000</v>
      </c>
      <c r="E39" s="11">
        <v>13000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620000</v>
      </c>
      <c r="E40" s="11">
        <v>155000</v>
      </c>
      <c r="F40" s="11">
        <f>G40+H40</f>
        <v>155000</v>
      </c>
      <c r="G40" s="11">
        <v>0</v>
      </c>
      <c r="H40" s="11">
        <v>155000</v>
      </c>
      <c r="I40" s="11">
        <v>155000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f>D42+D45</f>
        <v>204000</v>
      </c>
      <c r="E41" s="11">
        <f>E42+E45</f>
        <v>41000</v>
      </c>
      <c r="F41" s="11">
        <f>G41+H41</f>
        <v>181189</v>
      </c>
      <c r="G41" s="11">
        <f>G42+G45</f>
        <v>91105</v>
      </c>
      <c r="H41" s="11">
        <f>H42+H45</f>
        <v>90084</v>
      </c>
      <c r="I41" s="11">
        <f>I42+I45</f>
        <v>39948</v>
      </c>
      <c r="J41" s="11">
        <f>J42+J45</f>
        <v>0</v>
      </c>
      <c r="K41" s="11">
        <f>F41-I41-J41</f>
        <v>141241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D43+D44</f>
        <v>200000</v>
      </c>
      <c r="E42" s="11">
        <f>E43+E44</f>
        <v>40000</v>
      </c>
      <c r="F42" s="11">
        <f>G42+H42</f>
        <v>180904</v>
      </c>
      <c r="G42" s="11">
        <f>G43+G44</f>
        <v>91105</v>
      </c>
      <c r="H42" s="11">
        <f>H43+H44</f>
        <v>89799</v>
      </c>
      <c r="I42" s="11">
        <f>I43+I44</f>
        <v>39663</v>
      </c>
      <c r="J42" s="11">
        <f>J43+J44</f>
        <v>0</v>
      </c>
      <c r="K42" s="11">
        <f>F42-I42-J42</f>
        <v>141241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160000</v>
      </c>
      <c r="E43" s="11">
        <v>30000</v>
      </c>
      <c r="F43" s="11">
        <f>G43+H43</f>
        <v>168931</v>
      </c>
      <c r="G43" s="11">
        <v>91100</v>
      </c>
      <c r="H43" s="11">
        <v>77831</v>
      </c>
      <c r="I43" s="11">
        <v>29974</v>
      </c>
      <c r="J43" s="11">
        <v>0</v>
      </c>
      <c r="K43" s="11">
        <f>F43-I43-J43</f>
        <v>138957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40000</v>
      </c>
      <c r="E44" s="11">
        <v>10000</v>
      </c>
      <c r="F44" s="11">
        <f>G44+H44</f>
        <v>11973</v>
      </c>
      <c r="G44" s="11">
        <v>5</v>
      </c>
      <c r="H44" s="11">
        <v>11968</v>
      </c>
      <c r="I44" s="11">
        <v>9689</v>
      </c>
      <c r="J44" s="11">
        <v>0</v>
      </c>
      <c r="K44" s="11">
        <f>F44-I44-J44</f>
        <v>2284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4000</v>
      </c>
      <c r="E45" s="11">
        <v>1000</v>
      </c>
      <c r="F45" s="11">
        <f>G45+H45</f>
        <v>285</v>
      </c>
      <c r="G45" s="11">
        <v>0</v>
      </c>
      <c r="H45" s="11">
        <v>285</v>
      </c>
      <c r="I45" s="11">
        <v>285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2000</v>
      </c>
      <c r="E46" s="11">
        <f>E47</f>
        <v>500</v>
      </c>
      <c r="F46" s="11">
        <f>G46+H46</f>
        <v>69</v>
      </c>
      <c r="G46" s="11">
        <f>G47</f>
        <v>0</v>
      </c>
      <c r="H46" s="11">
        <f>H47</f>
        <v>69</v>
      </c>
      <c r="I46" s="11">
        <f>I47</f>
        <v>69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2000</v>
      </c>
      <c r="E47" s="11">
        <f>E48</f>
        <v>500</v>
      </c>
      <c r="F47" s="11">
        <f>G47+H47</f>
        <v>69</v>
      </c>
      <c r="G47" s="11">
        <f>G48</f>
        <v>0</v>
      </c>
      <c r="H47" s="11">
        <f>H48</f>
        <v>69</v>
      </c>
      <c r="I47" s="11">
        <f>I48</f>
        <v>69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2000</v>
      </c>
      <c r="E48" s="11">
        <v>500</v>
      </c>
      <c r="F48" s="11">
        <f>G48+H48</f>
        <v>69</v>
      </c>
      <c r="G48" s="11">
        <v>0</v>
      </c>
      <c r="H48" s="11">
        <v>69</v>
      </c>
      <c r="I48" s="11">
        <v>69</v>
      </c>
      <c r="J48" s="11"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D50+D54</f>
        <v>816000</v>
      </c>
      <c r="E49" s="11">
        <f>E50+E54</f>
        <v>246720</v>
      </c>
      <c r="F49" s="11">
        <f>G49+H49</f>
        <v>2021484</v>
      </c>
      <c r="G49" s="11">
        <f>G50+G54</f>
        <v>1776096</v>
      </c>
      <c r="H49" s="11">
        <f>H50+H54</f>
        <v>245388</v>
      </c>
      <c r="I49" s="11">
        <f>I50+I54</f>
        <v>143047</v>
      </c>
      <c r="J49" s="11">
        <f>J50+J54</f>
        <v>0</v>
      </c>
      <c r="K49" s="11">
        <f>F49-I49-J49</f>
        <v>1878437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12000</v>
      </c>
      <c r="E50" s="11">
        <f>E51</f>
        <v>3000</v>
      </c>
      <c r="F50" s="11">
        <f>G50+H50</f>
        <v>2223</v>
      </c>
      <c r="G50" s="11">
        <f>G51</f>
        <v>1</v>
      </c>
      <c r="H50" s="11">
        <f>H51</f>
        <v>2222</v>
      </c>
      <c r="I50" s="11">
        <f>I51</f>
        <v>2223</v>
      </c>
      <c r="J50" s="11">
        <f>J51</f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12000</v>
      </c>
      <c r="E51" s="11">
        <f>+E52</f>
        <v>3000</v>
      </c>
      <c r="F51" s="11">
        <f>G51+H51</f>
        <v>2223</v>
      </c>
      <c r="G51" s="11">
        <f>+G52</f>
        <v>1</v>
      </c>
      <c r="H51" s="11">
        <f>+H52</f>
        <v>2222</v>
      </c>
      <c r="I51" s="11">
        <f>+I52</f>
        <v>2223</v>
      </c>
      <c r="J51" s="11">
        <f>+J52</f>
        <v>0</v>
      </c>
      <c r="K51" s="11">
        <f>F51-I51-J51</f>
        <v>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f>D53</f>
        <v>12000</v>
      </c>
      <c r="E52" s="11">
        <f>E53</f>
        <v>3000</v>
      </c>
      <c r="F52" s="11">
        <f>G52+H52</f>
        <v>2223</v>
      </c>
      <c r="G52" s="11">
        <f>G53</f>
        <v>1</v>
      </c>
      <c r="H52" s="11">
        <f>H53</f>
        <v>2222</v>
      </c>
      <c r="I52" s="11">
        <f>I53</f>
        <v>2223</v>
      </c>
      <c r="J52" s="11">
        <f>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12000</v>
      </c>
      <c r="E53" s="11">
        <v>3000</v>
      </c>
      <c r="F53" s="11">
        <f>G53+H53</f>
        <v>2223</v>
      </c>
      <c r="G53" s="11">
        <v>1</v>
      </c>
      <c r="H53" s="11">
        <v>2222</v>
      </c>
      <c r="I53" s="11">
        <v>2223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804000</v>
      </c>
      <c r="E54" s="11">
        <f>E55+E57</f>
        <v>243720</v>
      </c>
      <c r="F54" s="11">
        <f>G54+H54</f>
        <v>2019261</v>
      </c>
      <c r="G54" s="11">
        <f>G55+G57</f>
        <v>1776095</v>
      </c>
      <c r="H54" s="11">
        <f>H55+H57</f>
        <v>243166</v>
      </c>
      <c r="I54" s="11">
        <f>I55+I57</f>
        <v>140824</v>
      </c>
      <c r="J54" s="11">
        <f>J55+J57</f>
        <v>0</v>
      </c>
      <c r="K54" s="11">
        <f>F54-I54-J54</f>
        <v>1878437</v>
      </c>
    </row>
    <row r="55" spans="1:11" s="6" customFormat="1" ht="43.5" x14ac:dyDescent="0.25">
      <c r="A55" s="10" t="s">
        <v>151</v>
      </c>
      <c r="B55" s="10" t="s">
        <v>152</v>
      </c>
      <c r="C55" s="10" t="s">
        <v>153</v>
      </c>
      <c r="D55" s="11">
        <f>+D56</f>
        <v>4000</v>
      </c>
      <c r="E55" s="11">
        <f>+E56</f>
        <v>1000</v>
      </c>
      <c r="F55" s="11">
        <f>G55+H55</f>
        <v>800</v>
      </c>
      <c r="G55" s="11">
        <f>+G56</f>
        <v>0</v>
      </c>
      <c r="H55" s="11">
        <f>+H56</f>
        <v>800</v>
      </c>
      <c r="I55" s="11">
        <f>+I56</f>
        <v>800</v>
      </c>
      <c r="J55" s="11">
        <f>+J56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4000</v>
      </c>
      <c r="E56" s="11">
        <v>1000</v>
      </c>
      <c r="F56" s="11">
        <f>G56+H56</f>
        <v>800</v>
      </c>
      <c r="G56" s="11">
        <v>0</v>
      </c>
      <c r="H56" s="11">
        <v>800</v>
      </c>
      <c r="I56" s="11">
        <v>800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800000</v>
      </c>
      <c r="E57" s="11">
        <f>E58</f>
        <v>242720</v>
      </c>
      <c r="F57" s="11">
        <f>G57+H57</f>
        <v>2018461</v>
      </c>
      <c r="G57" s="11">
        <f>G58</f>
        <v>1776095</v>
      </c>
      <c r="H57" s="11">
        <f>H58</f>
        <v>242366</v>
      </c>
      <c r="I57" s="11">
        <f>I58</f>
        <v>140024</v>
      </c>
      <c r="J57" s="11">
        <f>J58</f>
        <v>0</v>
      </c>
      <c r="K57" s="11">
        <f>F57-I57-J57</f>
        <v>1878437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800000</v>
      </c>
      <c r="E58" s="11">
        <f>E59</f>
        <v>242720</v>
      </c>
      <c r="F58" s="11">
        <f>G58+H58</f>
        <v>2018461</v>
      </c>
      <c r="G58" s="11">
        <f>G59</f>
        <v>1776095</v>
      </c>
      <c r="H58" s="11">
        <f>H59</f>
        <v>242366</v>
      </c>
      <c r="I58" s="11">
        <f>I59</f>
        <v>140024</v>
      </c>
      <c r="J58" s="11">
        <f>J59</f>
        <v>0</v>
      </c>
      <c r="K58" s="11">
        <f>F58-I58-J58</f>
        <v>1878437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800000</v>
      </c>
      <c r="E59" s="11">
        <v>242720</v>
      </c>
      <c r="F59" s="11">
        <f>G59+H59</f>
        <v>2018461</v>
      </c>
      <c r="G59" s="11">
        <v>1776095</v>
      </c>
      <c r="H59" s="11">
        <v>242366</v>
      </c>
      <c r="I59" s="11">
        <v>140024</v>
      </c>
      <c r="J59" s="11">
        <v>0</v>
      </c>
      <c r="K59" s="11">
        <f>F59-I59-J59</f>
        <v>1878437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-2100460</v>
      </c>
      <c r="E60" s="11">
        <v>-428460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2100460</v>
      </c>
      <c r="E61" s="11">
        <v>428460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16743000</v>
      </c>
      <c r="E62" s="11">
        <f>E63</f>
        <v>11000</v>
      </c>
      <c r="F62" s="11">
        <f>G62+H62</f>
        <v>10442</v>
      </c>
      <c r="G62" s="11">
        <f>G63</f>
        <v>0</v>
      </c>
      <c r="H62" s="11">
        <f>H63</f>
        <v>10442</v>
      </c>
      <c r="I62" s="11">
        <f>I63</f>
        <v>10442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16743000</v>
      </c>
      <c r="E63" s="11">
        <f>E64+E69</f>
        <v>11000</v>
      </c>
      <c r="F63" s="11">
        <f>G63+H63</f>
        <v>10442</v>
      </c>
      <c r="G63" s="11">
        <f>G64+G69</f>
        <v>0</v>
      </c>
      <c r="H63" s="11">
        <f>H64+H69</f>
        <v>10442</v>
      </c>
      <c r="I63" s="11">
        <f>I64+I69</f>
        <v>10442</v>
      </c>
      <c r="J63" s="11">
        <f>J64+J69</f>
        <v>0</v>
      </c>
      <c r="K63" s="11">
        <f>F63-I63-J63</f>
        <v>0</v>
      </c>
    </row>
    <row r="64" spans="1:11" s="6" customFormat="1" ht="75" x14ac:dyDescent="0.25">
      <c r="A64" s="10" t="s">
        <v>178</v>
      </c>
      <c r="B64" s="10" t="s">
        <v>179</v>
      </c>
      <c r="C64" s="10" t="s">
        <v>180</v>
      </c>
      <c r="D64" s="11">
        <f>+D65+D66+D67+D68</f>
        <v>16653000</v>
      </c>
      <c r="E64" s="11">
        <f>+E65+E66+E67+E68</f>
        <v>11000</v>
      </c>
      <c r="F64" s="11">
        <f>G64+H64</f>
        <v>10442</v>
      </c>
      <c r="G64" s="11">
        <f>+G65+G66+G67+G68</f>
        <v>0</v>
      </c>
      <c r="H64" s="11">
        <f>+H65+H66+H67+H68</f>
        <v>10442</v>
      </c>
      <c r="I64" s="11">
        <f>+I65+I66+I67+I68</f>
        <v>10442</v>
      </c>
      <c r="J64" s="11">
        <f>+J65+J66+J67+J68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25000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30000</v>
      </c>
      <c r="E66" s="11">
        <v>1000</v>
      </c>
      <c r="F66" s="11">
        <f>G66+H66</f>
        <v>992</v>
      </c>
      <c r="G66" s="11">
        <v>0</v>
      </c>
      <c r="H66" s="11">
        <v>992</v>
      </c>
      <c r="I66" s="11">
        <v>992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40000</v>
      </c>
      <c r="E67" s="11">
        <v>10000</v>
      </c>
      <c r="F67" s="11">
        <f>G67+H67</f>
        <v>9450</v>
      </c>
      <c r="G67" s="11">
        <v>0</v>
      </c>
      <c r="H67" s="11">
        <v>9450</v>
      </c>
      <c r="I67" s="11">
        <v>9450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16558000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90000</v>
      </c>
      <c r="E69" s="11">
        <f>+E70</f>
        <v>0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90000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202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 t="s">
        <v>203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5">
    <mergeCell ref="K8:K10"/>
    <mergeCell ref="A72:D72"/>
    <mergeCell ref="A73:D73"/>
    <mergeCell ref="E72:H72"/>
    <mergeCell ref="E73:H73"/>
    <mergeCell ref="I72:L72"/>
    <mergeCell ref="I73:L73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2017-05-02T07:17:30Z</dcterms:created>
  <dcterms:modified xsi:type="dcterms:W3CDTF">2017-05-02T07:17:33Z</dcterms:modified>
</cp:coreProperties>
</file>